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date1904="1" codeName="ThisWorkbook"/>
  <bookViews>
    <workbookView xWindow="0" yWindow="0" windowWidth="20490" windowHeight="6780" tabRatio="771"/>
  </bookViews>
  <sheets>
    <sheet name="記入上の注意" sheetId="2" r:id="rId1"/>
    <sheet name="参加申込書Ａ" sheetId="9" r:id="rId2"/>
    <sheet name="参加申込書Ｂ" sheetId="10" r:id="rId3"/>
    <sheet name="出品票作成" sheetId="16" r:id="rId4"/>
    <sheet name="出品票" sheetId="15" r:id="rId5"/>
    <sheet name="学校情報" sheetId="12" r:id="rId6"/>
    <sheet name="全種別" sheetId="11" r:id="rId7"/>
    <sheet name="summary" sheetId="13" r:id="rId8"/>
  </sheets>
  <definedNames>
    <definedName name="_xlnm.Print_Area" localSheetId="0">記入上の注意!$A$1:$E$24</definedName>
    <definedName name="_xlnm.Print_Area" localSheetId="1">参加申込書Ａ!$A$1:$E$40</definedName>
    <definedName name="_xlnm.Print_Area" localSheetId="4">出品票!$A$1:$D$11</definedName>
  </definedNames>
  <calcPr calcId="145621"/>
</workbook>
</file>

<file path=xl/calcChain.xml><?xml version="1.0" encoding="utf-8"?>
<calcChain xmlns="http://schemas.openxmlformats.org/spreadsheetml/2006/main">
  <c r="K3" i="13" l="1"/>
  <c r="K4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2" i="13"/>
  <c r="F3" i="15" l="1"/>
  <c r="C3" i="15" l="1"/>
  <c r="B6" i="15"/>
  <c r="A37" i="9"/>
  <c r="J5" i="10" l="1"/>
  <c r="J4" i="11"/>
  <c r="J5" i="11"/>
  <c r="J6" i="11"/>
  <c r="J3" i="11"/>
  <c r="D29" i="9"/>
  <c r="A40" i="9"/>
  <c r="A3" i="13"/>
  <c r="B3" i="13"/>
  <c r="C3" i="13"/>
  <c r="D3" i="13"/>
  <c r="E3" i="13"/>
  <c r="F3" i="13"/>
  <c r="G3" i="13"/>
  <c r="H3" i="13"/>
  <c r="I3" i="13"/>
  <c r="J3" i="13"/>
  <c r="L3" i="13"/>
  <c r="M3" i="13"/>
  <c r="N3" i="13"/>
  <c r="E1" i="9"/>
  <c r="O3" i="13" s="1"/>
  <c r="P3" i="13"/>
  <c r="B9" i="9"/>
  <c r="Q3" i="13" s="1"/>
  <c r="D9" i="9"/>
  <c r="R3" i="13" s="1"/>
  <c r="S3" i="13"/>
  <c r="T3" i="13"/>
  <c r="U3" i="13"/>
  <c r="V3" i="13"/>
  <c r="W3" i="13"/>
  <c r="X3" i="13"/>
  <c r="Y3" i="13"/>
  <c r="Z3" i="13"/>
  <c r="AA3" i="13"/>
  <c r="AB3" i="13"/>
  <c r="A4" i="13"/>
  <c r="B4" i="13"/>
  <c r="C4" i="13"/>
  <c r="D4" i="13"/>
  <c r="E4" i="13"/>
  <c r="F4" i="13"/>
  <c r="G4" i="13"/>
  <c r="H4" i="13"/>
  <c r="I4" i="13"/>
  <c r="J4" i="13"/>
  <c r="L4" i="13"/>
  <c r="M4" i="13"/>
  <c r="N4" i="13"/>
  <c r="P4" i="13"/>
  <c r="S4" i="13"/>
  <c r="U4" i="13"/>
  <c r="V4" i="13"/>
  <c r="W4" i="13"/>
  <c r="X4" i="13"/>
  <c r="Y4" i="13"/>
  <c r="Z4" i="13"/>
  <c r="AA4" i="13"/>
  <c r="AB4" i="13"/>
  <c r="A5" i="13"/>
  <c r="B5" i="13"/>
  <c r="C5" i="13"/>
  <c r="D5" i="13"/>
  <c r="E5" i="13"/>
  <c r="F5" i="13"/>
  <c r="G5" i="13"/>
  <c r="H5" i="13"/>
  <c r="I5" i="13"/>
  <c r="J5" i="13"/>
  <c r="L5" i="13"/>
  <c r="M5" i="13"/>
  <c r="N5" i="13"/>
  <c r="P5" i="13"/>
  <c r="S5" i="13"/>
  <c r="U5" i="13"/>
  <c r="V5" i="13"/>
  <c r="W5" i="13"/>
  <c r="X5" i="13"/>
  <c r="Y5" i="13"/>
  <c r="Z5" i="13"/>
  <c r="AA5" i="13"/>
  <c r="AB5" i="13"/>
  <c r="A6" i="13"/>
  <c r="B6" i="13"/>
  <c r="C6" i="13"/>
  <c r="D6" i="13"/>
  <c r="E6" i="13"/>
  <c r="F6" i="13"/>
  <c r="G6" i="13"/>
  <c r="H6" i="13"/>
  <c r="I6" i="13"/>
  <c r="J6" i="13"/>
  <c r="L6" i="13"/>
  <c r="M6" i="13"/>
  <c r="N6" i="13"/>
  <c r="P6" i="13"/>
  <c r="S6" i="13"/>
  <c r="U6" i="13"/>
  <c r="V6" i="13"/>
  <c r="W6" i="13"/>
  <c r="X6" i="13"/>
  <c r="Y6" i="13"/>
  <c r="Z6" i="13"/>
  <c r="AA6" i="13"/>
  <c r="AB6" i="13"/>
  <c r="A7" i="13"/>
  <c r="B7" i="13"/>
  <c r="C7" i="13"/>
  <c r="D7" i="13"/>
  <c r="E7" i="13"/>
  <c r="F7" i="13"/>
  <c r="G7" i="13"/>
  <c r="H7" i="13"/>
  <c r="I7" i="13"/>
  <c r="J7" i="13"/>
  <c r="L7" i="13"/>
  <c r="M7" i="13"/>
  <c r="N7" i="13"/>
  <c r="P7" i="13"/>
  <c r="S7" i="13"/>
  <c r="U7" i="13"/>
  <c r="V7" i="13"/>
  <c r="W7" i="13"/>
  <c r="X7" i="13"/>
  <c r="Y7" i="13"/>
  <c r="Z7" i="13"/>
  <c r="AA7" i="13"/>
  <c r="AB7" i="13"/>
  <c r="A8" i="13"/>
  <c r="B8" i="13"/>
  <c r="C8" i="13"/>
  <c r="D8" i="13"/>
  <c r="E8" i="13"/>
  <c r="F8" i="13"/>
  <c r="G8" i="13"/>
  <c r="H8" i="13"/>
  <c r="I8" i="13"/>
  <c r="J8" i="13"/>
  <c r="L8" i="13"/>
  <c r="M8" i="13"/>
  <c r="N8" i="13"/>
  <c r="P8" i="13"/>
  <c r="S8" i="13"/>
  <c r="U8" i="13"/>
  <c r="V8" i="13"/>
  <c r="W8" i="13"/>
  <c r="X8" i="13"/>
  <c r="Y8" i="13"/>
  <c r="Z8" i="13"/>
  <c r="AA8" i="13"/>
  <c r="AB8" i="13"/>
  <c r="A9" i="13"/>
  <c r="B9" i="13"/>
  <c r="C9" i="13"/>
  <c r="D9" i="13"/>
  <c r="E9" i="13"/>
  <c r="F9" i="13"/>
  <c r="G9" i="13"/>
  <c r="H9" i="13"/>
  <c r="I9" i="13"/>
  <c r="J9" i="13"/>
  <c r="L9" i="13"/>
  <c r="M9" i="13"/>
  <c r="N9" i="13"/>
  <c r="P9" i="13"/>
  <c r="S9" i="13"/>
  <c r="U9" i="13"/>
  <c r="V9" i="13"/>
  <c r="W9" i="13"/>
  <c r="X9" i="13"/>
  <c r="Y9" i="13"/>
  <c r="Z9" i="13"/>
  <c r="AA9" i="13"/>
  <c r="AB9" i="13"/>
  <c r="A10" i="13"/>
  <c r="B10" i="13"/>
  <c r="C10" i="13"/>
  <c r="D10" i="13"/>
  <c r="E10" i="13"/>
  <c r="F10" i="13"/>
  <c r="G10" i="13"/>
  <c r="H10" i="13"/>
  <c r="I10" i="13"/>
  <c r="J10" i="13"/>
  <c r="L10" i="13"/>
  <c r="M10" i="13"/>
  <c r="N10" i="13"/>
  <c r="P10" i="13"/>
  <c r="S10" i="13"/>
  <c r="U10" i="13"/>
  <c r="V10" i="13"/>
  <c r="W10" i="13"/>
  <c r="X10" i="13"/>
  <c r="Y10" i="13"/>
  <c r="Z10" i="13"/>
  <c r="AA10" i="13"/>
  <c r="AB10" i="13"/>
  <c r="A11" i="13"/>
  <c r="B11" i="13"/>
  <c r="C11" i="13"/>
  <c r="D11" i="13"/>
  <c r="E11" i="13"/>
  <c r="F11" i="13"/>
  <c r="G11" i="13"/>
  <c r="H11" i="13"/>
  <c r="I11" i="13"/>
  <c r="J11" i="13"/>
  <c r="L11" i="13"/>
  <c r="M11" i="13"/>
  <c r="N11" i="13"/>
  <c r="P11" i="13"/>
  <c r="S11" i="13"/>
  <c r="U11" i="13"/>
  <c r="V11" i="13"/>
  <c r="W11" i="13"/>
  <c r="X11" i="13"/>
  <c r="Y11" i="13"/>
  <c r="Z11" i="13"/>
  <c r="AA11" i="13"/>
  <c r="AB11" i="13"/>
  <c r="A12" i="13"/>
  <c r="B12" i="13"/>
  <c r="C12" i="13"/>
  <c r="D12" i="13"/>
  <c r="E12" i="13"/>
  <c r="F12" i="13"/>
  <c r="G12" i="13"/>
  <c r="H12" i="13"/>
  <c r="I12" i="13"/>
  <c r="J12" i="13"/>
  <c r="L12" i="13"/>
  <c r="M12" i="13"/>
  <c r="N12" i="13"/>
  <c r="P12" i="13"/>
  <c r="S12" i="13"/>
  <c r="U12" i="13"/>
  <c r="V12" i="13"/>
  <c r="W12" i="13"/>
  <c r="X12" i="13"/>
  <c r="Y12" i="13"/>
  <c r="Z12" i="13"/>
  <c r="AA12" i="13"/>
  <c r="AB12" i="13"/>
  <c r="A13" i="13"/>
  <c r="B13" i="13"/>
  <c r="C13" i="13"/>
  <c r="D13" i="13"/>
  <c r="E13" i="13"/>
  <c r="F13" i="13"/>
  <c r="G13" i="13"/>
  <c r="H13" i="13"/>
  <c r="I13" i="13"/>
  <c r="J13" i="13"/>
  <c r="L13" i="13"/>
  <c r="M13" i="13"/>
  <c r="N13" i="13"/>
  <c r="P13" i="13"/>
  <c r="S13" i="13"/>
  <c r="U13" i="13"/>
  <c r="V13" i="13"/>
  <c r="W13" i="13"/>
  <c r="X13" i="13"/>
  <c r="Y13" i="13"/>
  <c r="Z13" i="13"/>
  <c r="AA13" i="13"/>
  <c r="AB13" i="13"/>
  <c r="A14" i="13"/>
  <c r="B14" i="13"/>
  <c r="C14" i="13"/>
  <c r="D14" i="13"/>
  <c r="E14" i="13"/>
  <c r="F14" i="13"/>
  <c r="G14" i="13"/>
  <c r="H14" i="13"/>
  <c r="I14" i="13"/>
  <c r="J14" i="13"/>
  <c r="L14" i="13"/>
  <c r="M14" i="13"/>
  <c r="N14" i="13"/>
  <c r="P14" i="13"/>
  <c r="S14" i="13"/>
  <c r="U14" i="13"/>
  <c r="V14" i="13"/>
  <c r="W14" i="13"/>
  <c r="X14" i="13"/>
  <c r="Y14" i="13"/>
  <c r="Z14" i="13"/>
  <c r="AA14" i="13"/>
  <c r="AB14" i="13"/>
  <c r="A15" i="13"/>
  <c r="B15" i="13"/>
  <c r="C15" i="13"/>
  <c r="D15" i="13"/>
  <c r="E15" i="13"/>
  <c r="F15" i="13"/>
  <c r="G15" i="13"/>
  <c r="H15" i="13"/>
  <c r="I15" i="13"/>
  <c r="J15" i="13"/>
  <c r="L15" i="13"/>
  <c r="M15" i="13"/>
  <c r="N15" i="13"/>
  <c r="P15" i="13"/>
  <c r="S15" i="13"/>
  <c r="U15" i="13"/>
  <c r="V15" i="13"/>
  <c r="W15" i="13"/>
  <c r="X15" i="13"/>
  <c r="Y15" i="13"/>
  <c r="Z15" i="13"/>
  <c r="AA15" i="13"/>
  <c r="AB15" i="13"/>
  <c r="A16" i="13"/>
  <c r="B16" i="13"/>
  <c r="C16" i="13"/>
  <c r="D16" i="13"/>
  <c r="E16" i="13"/>
  <c r="F16" i="13"/>
  <c r="G16" i="13"/>
  <c r="H16" i="13"/>
  <c r="I16" i="13"/>
  <c r="J16" i="13"/>
  <c r="L16" i="13"/>
  <c r="M16" i="13"/>
  <c r="N16" i="13"/>
  <c r="P16" i="13"/>
  <c r="S16" i="13"/>
  <c r="U16" i="13"/>
  <c r="V16" i="13"/>
  <c r="W16" i="13"/>
  <c r="X16" i="13"/>
  <c r="Y16" i="13"/>
  <c r="Z16" i="13"/>
  <c r="AA16" i="13"/>
  <c r="AB16" i="13"/>
  <c r="A17" i="13"/>
  <c r="B17" i="13"/>
  <c r="C17" i="13"/>
  <c r="D17" i="13"/>
  <c r="E17" i="13"/>
  <c r="F17" i="13"/>
  <c r="G17" i="13"/>
  <c r="H17" i="13"/>
  <c r="I17" i="13"/>
  <c r="J17" i="13"/>
  <c r="L17" i="13"/>
  <c r="M17" i="13"/>
  <c r="N17" i="13"/>
  <c r="P17" i="13"/>
  <c r="S17" i="13"/>
  <c r="U17" i="13"/>
  <c r="V17" i="13"/>
  <c r="W17" i="13"/>
  <c r="X17" i="13"/>
  <c r="Y17" i="13"/>
  <c r="Z17" i="13"/>
  <c r="AA17" i="13"/>
  <c r="AB17" i="13"/>
  <c r="A18" i="13"/>
  <c r="B18" i="13"/>
  <c r="C18" i="13"/>
  <c r="D18" i="13"/>
  <c r="E18" i="13"/>
  <c r="F18" i="13"/>
  <c r="G18" i="13"/>
  <c r="H18" i="13"/>
  <c r="I18" i="13"/>
  <c r="J18" i="13"/>
  <c r="L18" i="13"/>
  <c r="M18" i="13"/>
  <c r="N18" i="13"/>
  <c r="P18" i="13"/>
  <c r="S18" i="13"/>
  <c r="U18" i="13"/>
  <c r="V18" i="13"/>
  <c r="W18" i="13"/>
  <c r="X18" i="13"/>
  <c r="Y18" i="13"/>
  <c r="Z18" i="13"/>
  <c r="AA18" i="13"/>
  <c r="AB18" i="13"/>
  <c r="A19" i="13"/>
  <c r="B19" i="13"/>
  <c r="C19" i="13"/>
  <c r="D19" i="13"/>
  <c r="E19" i="13"/>
  <c r="F19" i="13"/>
  <c r="G19" i="13"/>
  <c r="H19" i="13"/>
  <c r="I19" i="13"/>
  <c r="J19" i="13"/>
  <c r="L19" i="13"/>
  <c r="M19" i="13"/>
  <c r="N19" i="13"/>
  <c r="P19" i="13"/>
  <c r="S19" i="13"/>
  <c r="U19" i="13"/>
  <c r="V19" i="13"/>
  <c r="W19" i="13"/>
  <c r="X19" i="13"/>
  <c r="Y19" i="13"/>
  <c r="Z19" i="13"/>
  <c r="AA19" i="13"/>
  <c r="AB19" i="13"/>
  <c r="A20" i="13"/>
  <c r="B20" i="13"/>
  <c r="C20" i="13"/>
  <c r="D20" i="13"/>
  <c r="E20" i="13"/>
  <c r="F20" i="13"/>
  <c r="G20" i="13"/>
  <c r="H20" i="13"/>
  <c r="I20" i="13"/>
  <c r="J20" i="13"/>
  <c r="L20" i="13"/>
  <c r="M20" i="13"/>
  <c r="N20" i="13"/>
  <c r="P20" i="13"/>
  <c r="S20" i="13"/>
  <c r="U20" i="13"/>
  <c r="V20" i="13"/>
  <c r="W20" i="13"/>
  <c r="X20" i="13"/>
  <c r="Y20" i="13"/>
  <c r="Z20" i="13"/>
  <c r="AA20" i="13"/>
  <c r="AB20" i="13"/>
  <c r="A21" i="13"/>
  <c r="B21" i="13"/>
  <c r="C21" i="13"/>
  <c r="D21" i="13"/>
  <c r="E21" i="13"/>
  <c r="F21" i="13"/>
  <c r="G21" i="13"/>
  <c r="H21" i="13"/>
  <c r="I21" i="13"/>
  <c r="J21" i="13"/>
  <c r="L21" i="13"/>
  <c r="M21" i="13"/>
  <c r="N21" i="13"/>
  <c r="P21" i="13"/>
  <c r="S21" i="13"/>
  <c r="U21" i="13"/>
  <c r="V21" i="13"/>
  <c r="W21" i="13"/>
  <c r="X21" i="13"/>
  <c r="Y21" i="13"/>
  <c r="Z21" i="13"/>
  <c r="AA21" i="13"/>
  <c r="AB21" i="13"/>
  <c r="A22" i="13"/>
  <c r="B22" i="13"/>
  <c r="C22" i="13"/>
  <c r="D22" i="13"/>
  <c r="E22" i="13"/>
  <c r="F22" i="13"/>
  <c r="G22" i="13"/>
  <c r="H22" i="13"/>
  <c r="I22" i="13"/>
  <c r="J22" i="13"/>
  <c r="L22" i="13"/>
  <c r="M22" i="13"/>
  <c r="N22" i="13"/>
  <c r="P22" i="13"/>
  <c r="S22" i="13"/>
  <c r="U22" i="13"/>
  <c r="V22" i="13"/>
  <c r="W22" i="13"/>
  <c r="X22" i="13"/>
  <c r="Y22" i="13"/>
  <c r="Z22" i="13"/>
  <c r="AA22" i="13"/>
  <c r="AB22" i="13"/>
  <c r="A23" i="13"/>
  <c r="B23" i="13"/>
  <c r="C23" i="13"/>
  <c r="D23" i="13"/>
  <c r="E23" i="13"/>
  <c r="F23" i="13"/>
  <c r="G23" i="13"/>
  <c r="H23" i="13"/>
  <c r="I23" i="13"/>
  <c r="J23" i="13"/>
  <c r="L23" i="13"/>
  <c r="M23" i="13"/>
  <c r="N23" i="13"/>
  <c r="P23" i="13"/>
  <c r="S23" i="13"/>
  <c r="U23" i="13"/>
  <c r="V23" i="13"/>
  <c r="W23" i="13"/>
  <c r="X23" i="13"/>
  <c r="Y23" i="13"/>
  <c r="Z23" i="13"/>
  <c r="AA23" i="13"/>
  <c r="AB23" i="13"/>
  <c r="A24" i="13"/>
  <c r="B24" i="13"/>
  <c r="C24" i="13"/>
  <c r="D24" i="13"/>
  <c r="E24" i="13"/>
  <c r="F24" i="13"/>
  <c r="G24" i="13"/>
  <c r="H24" i="13"/>
  <c r="I24" i="13"/>
  <c r="J24" i="13"/>
  <c r="L24" i="13"/>
  <c r="M24" i="13"/>
  <c r="N24" i="13"/>
  <c r="P24" i="13"/>
  <c r="S24" i="13"/>
  <c r="U24" i="13"/>
  <c r="V24" i="13"/>
  <c r="W24" i="13"/>
  <c r="X24" i="13"/>
  <c r="Y24" i="13"/>
  <c r="Z24" i="13"/>
  <c r="AA24" i="13"/>
  <c r="AB24" i="13"/>
  <c r="A25" i="13"/>
  <c r="B25" i="13"/>
  <c r="C25" i="13"/>
  <c r="D25" i="13"/>
  <c r="E25" i="13"/>
  <c r="F25" i="13"/>
  <c r="G25" i="13"/>
  <c r="H25" i="13"/>
  <c r="I25" i="13"/>
  <c r="J25" i="13"/>
  <c r="L25" i="13"/>
  <c r="M25" i="13"/>
  <c r="N25" i="13"/>
  <c r="P25" i="13"/>
  <c r="S25" i="13"/>
  <c r="U25" i="13"/>
  <c r="V25" i="13"/>
  <c r="W25" i="13"/>
  <c r="X25" i="13"/>
  <c r="Y25" i="13"/>
  <c r="Z25" i="13"/>
  <c r="AA25" i="13"/>
  <c r="AB25" i="13"/>
  <c r="A26" i="13"/>
  <c r="B26" i="13"/>
  <c r="C26" i="13"/>
  <c r="D26" i="13"/>
  <c r="E26" i="13"/>
  <c r="F26" i="13"/>
  <c r="G26" i="13"/>
  <c r="H26" i="13"/>
  <c r="I26" i="13"/>
  <c r="J26" i="13"/>
  <c r="L26" i="13"/>
  <c r="M26" i="13"/>
  <c r="N26" i="13"/>
  <c r="P26" i="13"/>
  <c r="S26" i="13"/>
  <c r="U26" i="13"/>
  <c r="V26" i="13"/>
  <c r="W26" i="13"/>
  <c r="X26" i="13"/>
  <c r="Y26" i="13"/>
  <c r="Z26" i="13"/>
  <c r="AA26" i="13"/>
  <c r="AB26" i="13"/>
  <c r="A27" i="13"/>
  <c r="B27" i="13"/>
  <c r="C27" i="13"/>
  <c r="D27" i="13"/>
  <c r="E27" i="13"/>
  <c r="F27" i="13"/>
  <c r="G27" i="13"/>
  <c r="H27" i="13"/>
  <c r="I27" i="13"/>
  <c r="J27" i="13"/>
  <c r="L27" i="13"/>
  <c r="M27" i="13"/>
  <c r="N27" i="13"/>
  <c r="P27" i="13"/>
  <c r="S27" i="13"/>
  <c r="U27" i="13"/>
  <c r="V27" i="13"/>
  <c r="W27" i="13"/>
  <c r="X27" i="13"/>
  <c r="Y27" i="13"/>
  <c r="Z27" i="13"/>
  <c r="AA27" i="13"/>
  <c r="AB27" i="13"/>
  <c r="A28" i="13"/>
  <c r="B28" i="13"/>
  <c r="C28" i="13"/>
  <c r="D28" i="13"/>
  <c r="E28" i="13"/>
  <c r="F28" i="13"/>
  <c r="G28" i="13"/>
  <c r="H28" i="13"/>
  <c r="I28" i="13"/>
  <c r="J28" i="13"/>
  <c r="L28" i="13"/>
  <c r="M28" i="13"/>
  <c r="N28" i="13"/>
  <c r="P28" i="13"/>
  <c r="S28" i="13"/>
  <c r="U28" i="13"/>
  <c r="V28" i="13"/>
  <c r="W28" i="13"/>
  <c r="X28" i="13"/>
  <c r="Y28" i="13"/>
  <c r="Z28" i="13"/>
  <c r="AA28" i="13"/>
  <c r="AB28" i="13"/>
  <c r="A29" i="13"/>
  <c r="B29" i="13"/>
  <c r="C29" i="13"/>
  <c r="D29" i="13"/>
  <c r="E29" i="13"/>
  <c r="F29" i="13"/>
  <c r="G29" i="13"/>
  <c r="H29" i="13"/>
  <c r="I29" i="13"/>
  <c r="J29" i="13"/>
  <c r="L29" i="13"/>
  <c r="M29" i="13"/>
  <c r="N29" i="13"/>
  <c r="P29" i="13"/>
  <c r="S29" i="13"/>
  <c r="U29" i="13"/>
  <c r="V29" i="13"/>
  <c r="W29" i="13"/>
  <c r="X29" i="13"/>
  <c r="Y29" i="13"/>
  <c r="Z29" i="13"/>
  <c r="AA29" i="13"/>
  <c r="AB29" i="13"/>
  <c r="A30" i="13"/>
  <c r="B30" i="13"/>
  <c r="C30" i="13"/>
  <c r="D30" i="13"/>
  <c r="E30" i="13"/>
  <c r="F30" i="13"/>
  <c r="G30" i="13"/>
  <c r="H30" i="13"/>
  <c r="I30" i="13"/>
  <c r="J30" i="13"/>
  <c r="L30" i="13"/>
  <c r="M30" i="13"/>
  <c r="N30" i="13"/>
  <c r="P30" i="13"/>
  <c r="S30" i="13"/>
  <c r="U30" i="13"/>
  <c r="V30" i="13"/>
  <c r="W30" i="13"/>
  <c r="X30" i="13"/>
  <c r="Y30" i="13"/>
  <c r="Z30" i="13"/>
  <c r="AA30" i="13"/>
  <c r="AB30" i="13"/>
  <c r="D10" i="15"/>
  <c r="B10" i="15"/>
  <c r="B9" i="15"/>
  <c r="B8" i="15"/>
  <c r="B7" i="15"/>
  <c r="B2" i="13"/>
  <c r="C2" i="13"/>
  <c r="D2" i="13"/>
  <c r="E2" i="13"/>
  <c r="F2" i="13"/>
  <c r="G2" i="13"/>
  <c r="H2" i="13"/>
  <c r="I2" i="13"/>
  <c r="J2" i="13"/>
  <c r="L2" i="13"/>
  <c r="M2" i="13"/>
  <c r="A2" i="13"/>
  <c r="N2" i="13"/>
  <c r="P2" i="13"/>
  <c r="S2" i="13"/>
  <c r="U2" i="13"/>
  <c r="V2" i="13"/>
  <c r="W2" i="13"/>
  <c r="X2" i="13"/>
  <c r="Y2" i="13"/>
  <c r="Z2" i="13"/>
  <c r="AA2" i="13"/>
  <c r="AB2" i="13"/>
  <c r="M2" i="10"/>
  <c r="B5" i="15"/>
  <c r="B4" i="15"/>
  <c r="I2" i="10"/>
  <c r="B2" i="10"/>
  <c r="T29" i="13"/>
  <c r="R6" i="13"/>
  <c r="T12" i="13"/>
  <c r="T11" i="13"/>
  <c r="T14" i="13"/>
  <c r="T30" i="13"/>
  <c r="T15" i="13"/>
  <c r="T16" i="13"/>
  <c r="T25" i="13"/>
  <c r="T6" i="13"/>
  <c r="R15" i="13"/>
  <c r="R16" i="13"/>
  <c r="R17" i="13"/>
  <c r="R30" i="13" l="1"/>
  <c r="R2" i="13"/>
  <c r="R10" i="13"/>
  <c r="T22" i="13"/>
  <c r="T9" i="13"/>
  <c r="T20" i="13"/>
  <c r="T2" i="13"/>
  <c r="T10" i="13"/>
  <c r="T27" i="13"/>
  <c r="F2" i="10"/>
  <c r="T8" i="13"/>
  <c r="T13" i="13"/>
  <c r="Q14" i="13"/>
  <c r="O21" i="13"/>
  <c r="Q28" i="13"/>
  <c r="Q2" i="13"/>
  <c r="O28" i="13"/>
  <c r="O16" i="13"/>
  <c r="O18" i="13"/>
  <c r="Q11" i="13"/>
  <c r="O14" i="13"/>
  <c r="O17" i="13"/>
  <c r="O29" i="13"/>
  <c r="Q12" i="13"/>
  <c r="Q17" i="13"/>
  <c r="O15" i="13"/>
  <c r="Q15" i="13"/>
  <c r="Q27" i="13"/>
  <c r="O25" i="13"/>
  <c r="O30" i="13"/>
  <c r="O12" i="13"/>
  <c r="O23" i="13"/>
  <c r="Q4" i="13"/>
  <c r="Q20" i="13"/>
  <c r="Q25" i="13"/>
  <c r="Q9" i="13"/>
  <c r="Q6" i="13"/>
  <c r="O27" i="13"/>
  <c r="R8" i="13"/>
  <c r="R24" i="13"/>
  <c r="R23" i="13"/>
  <c r="R7" i="13"/>
  <c r="R9" i="13"/>
  <c r="R13" i="13"/>
  <c r="R29" i="13"/>
  <c r="O5" i="13"/>
  <c r="T17" i="13"/>
  <c r="O9" i="13"/>
  <c r="O6" i="13"/>
  <c r="O22" i="13"/>
  <c r="R22" i="13"/>
  <c r="T4" i="13"/>
  <c r="R18" i="13"/>
  <c r="O20" i="13"/>
  <c r="O4" i="13"/>
  <c r="T7" i="13"/>
  <c r="T23" i="13"/>
  <c r="O19" i="13"/>
  <c r="R21" i="13"/>
  <c r="R5" i="13"/>
  <c r="T26" i="13"/>
  <c r="O13" i="13"/>
  <c r="T19" i="13"/>
  <c r="O7" i="13"/>
  <c r="O8" i="13"/>
  <c r="O24" i="13"/>
  <c r="T28" i="13"/>
  <c r="T24" i="13"/>
  <c r="O26" i="13"/>
  <c r="O10" i="13"/>
  <c r="O2" i="13"/>
  <c r="T5" i="13"/>
  <c r="T21" i="13"/>
  <c r="O11" i="13"/>
  <c r="T18" i="13"/>
  <c r="Q18" i="13"/>
  <c r="Q23" i="13"/>
  <c r="Q7" i="13"/>
  <c r="Q19" i="13"/>
  <c r="Q30" i="13"/>
  <c r="R14" i="13"/>
  <c r="R4" i="13"/>
  <c r="R12" i="13"/>
  <c r="R20" i="13"/>
  <c r="R28" i="13"/>
  <c r="R27" i="13"/>
  <c r="R19" i="13"/>
  <c r="R11" i="13"/>
  <c r="R26" i="13"/>
  <c r="R25" i="13"/>
  <c r="Q8" i="13"/>
  <c r="Q16" i="13"/>
  <c r="Q24" i="13"/>
  <c r="Q29" i="13"/>
  <c r="Q21" i="13"/>
  <c r="Q13" i="13"/>
  <c r="Q5" i="13"/>
  <c r="Q22" i="13"/>
  <c r="Q26" i="13"/>
  <c r="Q10" i="13"/>
</calcChain>
</file>

<file path=xl/comments1.xml><?xml version="1.0" encoding="utf-8"?>
<comments xmlns="http://schemas.openxmlformats.org/spreadsheetml/2006/main">
  <authors>
    <author>京都府教育庁</author>
  </authors>
  <commentList>
    <comment ref="A3" authorId="0">
      <text>
        <r>
          <rPr>
            <sz val="9"/>
            <color indexed="81"/>
            <rFont val="MS P ゴシック"/>
            <family val="3"/>
            <charset val="128"/>
          </rPr>
          <t xml:space="preserve">作品番号は自動で仮入力されます。プログラムの校正用に送付するPDFを参照し、改めて入力をお願いします。
</t>
        </r>
      </text>
    </comment>
  </commentList>
</comments>
</file>

<file path=xl/comments2.xml><?xml version="1.0" encoding="utf-8"?>
<comments xmlns="http://schemas.openxmlformats.org/spreadsheetml/2006/main">
  <authors>
    <author>木村 和正</author>
  </authors>
  <commentList>
    <comment ref="F3" authorId="0">
      <text>
        <r>
          <rPr>
            <sz val="18"/>
            <color indexed="81"/>
            <rFont val="ＭＳ Ｐゴシック"/>
            <family val="3"/>
            <charset val="128"/>
          </rPr>
          <t>手動で読み込む場合
F3に作品番号を入力すれば、出品票に反映されます。</t>
        </r>
      </text>
    </comment>
  </commentList>
</comments>
</file>

<file path=xl/sharedStrings.xml><?xml version="1.0" encoding="utf-8"?>
<sst xmlns="http://schemas.openxmlformats.org/spreadsheetml/2006/main" count="905" uniqueCount="752">
  <si>
    <t>（様式１－②）</t>
    <rPh sb="1" eb="3">
      <t>ヨウシキ</t>
    </rPh>
    <phoneticPr fontId="3"/>
  </si>
  <si>
    <t>学校名</t>
    <rPh sb="0" eb="3">
      <t>ガッコウメイ</t>
    </rPh>
    <phoneticPr fontId="3"/>
  </si>
  <si>
    <t>指導教員名</t>
    <rPh sb="0" eb="2">
      <t>シドウ</t>
    </rPh>
    <rPh sb="2" eb="4">
      <t>キョウイン</t>
    </rPh>
    <rPh sb="4" eb="5">
      <t>メイ</t>
    </rPh>
    <phoneticPr fontId="3"/>
  </si>
  <si>
    <t>作品
番号</t>
    <rPh sb="0" eb="2">
      <t>サクヒン</t>
    </rPh>
    <rPh sb="3" eb="5">
      <t>バンゴウ</t>
    </rPh>
    <phoneticPr fontId="3"/>
  </si>
  <si>
    <t>学年</t>
    <rPh sb="0" eb="2">
      <t>ガクネン</t>
    </rPh>
    <phoneticPr fontId="3"/>
  </si>
  <si>
    <t>出品者名</t>
    <rPh sb="0" eb="3">
      <t>シュッピンシャ</t>
    </rPh>
    <rPh sb="3" eb="4">
      <t>メイ</t>
    </rPh>
    <phoneticPr fontId="3"/>
  </si>
  <si>
    <t>題　　　　名</t>
    <rPh sb="0" eb="6">
      <t>ダイメイ</t>
    </rPh>
    <phoneticPr fontId="3"/>
  </si>
  <si>
    <t>作品の大きさ</t>
    <rPh sb="0" eb="2">
      <t>サクヒン</t>
    </rPh>
    <rPh sb="3" eb="4">
      <t>オオ</t>
    </rPh>
    <phoneticPr fontId="3"/>
  </si>
  <si>
    <t>参加確認</t>
    <rPh sb="0" eb="2">
      <t>サンカ</t>
    </rPh>
    <rPh sb="2" eb="4">
      <t>カクニン</t>
    </rPh>
    <phoneticPr fontId="3"/>
  </si>
  <si>
    <t>ふりがな（出品者名）</t>
    <rPh sb="5" eb="8">
      <t>シュッピンシャ</t>
    </rPh>
    <rPh sb="8" eb="9">
      <t>メイ</t>
    </rPh>
    <phoneticPr fontId="3"/>
  </si>
  <si>
    <t>題　　名</t>
    <rPh sb="0" eb="4">
      <t>ダイメイ</t>
    </rPh>
    <phoneticPr fontId="3"/>
  </si>
  <si>
    <t>ふりがな（題名）</t>
    <rPh sb="5" eb="7">
      <t>ダイメイ</t>
    </rPh>
    <phoneticPr fontId="3"/>
  </si>
  <si>
    <t>開会式</t>
    <rPh sb="0" eb="3">
      <t>カイカイシキ</t>
    </rPh>
    <phoneticPr fontId="3"/>
  </si>
  <si>
    <t>講評会</t>
    <rPh sb="0" eb="3">
      <t>コウヒョウカイ</t>
    </rPh>
    <phoneticPr fontId="3"/>
  </si>
  <si>
    <t>美術・工芸部門参加申込書 Ｂ</t>
    <phoneticPr fontId="3"/>
  </si>
  <si>
    <t>（様式１－①）</t>
  </si>
  <si>
    <t>美術・工芸部門参加申込書　Ａ</t>
  </si>
  <si>
    <t>出品点数</t>
  </si>
  <si>
    <t>奨励賞（賞状）必要枚数</t>
  </si>
  <si>
    <t>デザイン</t>
  </si>
  <si>
    <t>工 芸</t>
  </si>
  <si>
    <t>イラストテーマ作品</t>
  </si>
  <si>
    <t>京都府高等学校文化連盟会長 様</t>
  </si>
  <si>
    <t>点</t>
    <rPh sb="0" eb="1">
      <t>テン</t>
    </rPh>
    <phoneticPr fontId="3"/>
  </si>
  <si>
    <t>枚</t>
    <rPh sb="0" eb="1">
      <t>マイ</t>
    </rPh>
    <phoneticPr fontId="3"/>
  </si>
  <si>
    <t>電話</t>
    <rPh sb="0" eb="2">
      <t>デンワ</t>
    </rPh>
    <phoneticPr fontId="3"/>
  </si>
  <si>
    <t>ＦＡＸ</t>
    <phoneticPr fontId="3"/>
  </si>
  <si>
    <t>学校名</t>
    <phoneticPr fontId="3"/>
  </si>
  <si>
    <t xml:space="preserve"> 上記のとおり参加申し込みをします。</t>
    <phoneticPr fontId="3"/>
  </si>
  <si>
    <t>校長名</t>
    <rPh sb="0" eb="3">
      <t>コウチョウメイ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</si>
  <si>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</si>
  <si>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</si>
  <si>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選択してください</t>
  </si>
  <si>
    <t>イラストテーマ</t>
  </si>
  <si>
    <t>種別</t>
    <rPh sb="0" eb="2">
      <t>シュベツ</t>
    </rPh>
    <phoneticPr fontId="3"/>
  </si>
  <si>
    <t>連絡先</t>
    <rPh sb="0" eb="3">
      <t>レンラクサキ</t>
    </rPh>
    <phoneticPr fontId="3"/>
  </si>
  <si>
    <t>平面</t>
    <rPh sb="0" eb="2">
      <t>ヘイメン</t>
    </rPh>
    <phoneticPr fontId="3"/>
  </si>
  <si>
    <t>立体</t>
    <rPh sb="0" eb="2">
      <t>リッタイ</t>
    </rPh>
    <phoneticPr fontId="3"/>
  </si>
  <si>
    <t>デザイン</t>
    <phoneticPr fontId="3"/>
  </si>
  <si>
    <t>作品の規格</t>
    <rPh sb="0" eb="2">
      <t>サクヒン</t>
    </rPh>
    <rPh sb="3" eb="5">
      <t>kikaku</t>
    </rPh>
    <phoneticPr fontId="3"/>
  </si>
  <si>
    <t>その他</t>
    <rPh sb="2" eb="3">
      <t>タ</t>
    </rPh>
    <phoneticPr fontId="3"/>
  </si>
  <si>
    <t>申込日</t>
    <rPh sb="0" eb="3">
      <t>モウシコミビ</t>
    </rPh>
    <phoneticPr fontId="3"/>
  </si>
  <si>
    <t>部活動名</t>
    <rPh sb="0" eb="4">
      <t>ブカツドウメイ</t>
    </rPh>
    <phoneticPr fontId="3"/>
  </si>
  <si>
    <t>学校No.</t>
    <rPh sb="0" eb="2">
      <t>ガッコウ</t>
    </rPh>
    <phoneticPr fontId="3"/>
  </si>
  <si>
    <t>選択してください</t>
    <rPh sb="0" eb="2">
      <t>センタク</t>
    </rPh>
    <phoneticPr fontId="3"/>
  </si>
  <si>
    <t>整理番号</t>
    <rPh sb="0" eb="2">
      <t>セイリ</t>
    </rPh>
    <rPh sb="2" eb="4">
      <t>バンゴウ</t>
    </rPh>
    <phoneticPr fontId="2"/>
  </si>
  <si>
    <t>分類</t>
    <rPh sb="0" eb="2">
      <t>ブン</t>
    </rPh>
    <phoneticPr fontId="2"/>
  </si>
  <si>
    <t>学校名</t>
    <rPh sb="0" eb="2">
      <t>ガッコウ</t>
    </rPh>
    <rPh sb="2" eb="3">
      <t>メイ</t>
    </rPh>
    <phoneticPr fontId="2"/>
  </si>
  <si>
    <t>学校正式名</t>
    <rPh sb="0" eb="2">
      <t>ガッコウ</t>
    </rPh>
    <rPh sb="2" eb="5">
      <t>セイシキメイ</t>
    </rPh>
    <phoneticPr fontId="2"/>
  </si>
  <si>
    <t>校長名</t>
    <rPh sb="0" eb="3">
      <t>コウチョウメイ</t>
    </rPh>
    <phoneticPr fontId="3"/>
  </si>
  <si>
    <t>顧問名</t>
    <rPh sb="0" eb="3">
      <t>コモン</t>
    </rPh>
    <phoneticPr fontId="3"/>
  </si>
  <si>
    <t>郵便番号</t>
    <rPh sb="0" eb="2">
      <t>ユウビン</t>
    </rPh>
    <rPh sb="2" eb="4">
      <t>バンゴウ</t>
    </rPh>
    <phoneticPr fontId="2"/>
  </si>
  <si>
    <t>郵便番号ハイフンなし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</si>
  <si>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</si>
  <si>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</si>
  <si>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国立</t>
    <rPh sb="0" eb="2">
      <t>コクリt</t>
    </rPh>
    <phoneticPr fontId="2"/>
  </si>
  <si>
    <t>京都教育大学附属</t>
  </si>
  <si>
    <t>京都教育大学附属高等学校</t>
  </si>
  <si>
    <t>612-0037</t>
  </si>
  <si>
    <t>京都府京都市伏見区深草関屋敷町111</t>
  </si>
  <si>
    <t>075-641-9195</t>
  </si>
  <si>
    <t>075-641-3871</t>
  </si>
  <si>
    <t>府立</t>
    <rPh sb="0" eb="2">
      <t>フr</t>
    </rPh>
    <phoneticPr fontId="2"/>
  </si>
  <si>
    <t>山城</t>
  </si>
  <si>
    <t>京都府立山城高等学校</t>
  </si>
  <si>
    <t>603-8335</t>
  </si>
  <si>
    <t>京都府京都市北区大将軍坂田町29</t>
  </si>
  <si>
    <t>075-463-8261</t>
  </si>
  <si>
    <t>075-463-8263</t>
  </si>
  <si>
    <t>yamashiro-hs@pref.kyoto.lg.jp</t>
  </si>
  <si>
    <t>京都府立鴨沂高等学校</t>
  </si>
  <si>
    <t>075-231-1512</t>
  </si>
  <si>
    <t>075-231-0220</t>
  </si>
  <si>
    <t>ohki-hs@pref.kyoto.lg.jp</t>
  </si>
  <si>
    <t>洛北</t>
  </si>
  <si>
    <t>京都府立洛北高等学校</t>
  </si>
  <si>
    <t>606-0851</t>
  </si>
  <si>
    <t>京都府京都市左京区下鴨梅ノ木町59</t>
  </si>
  <si>
    <t>075-781-0020</t>
  </si>
  <si>
    <t>075-781-2520</t>
  </si>
  <si>
    <t>rakuhoku-hs@pref.kyoto.lg.jp</t>
  </si>
  <si>
    <t>北稜</t>
  </si>
  <si>
    <t>京都府立北稜高等学校</t>
  </si>
  <si>
    <t>606-0015</t>
  </si>
  <si>
    <t>京都府京都市左京区岩倉幡枝町154</t>
  </si>
  <si>
    <t>075-701-2900</t>
  </si>
  <si>
    <t>075-722-8400</t>
  </si>
  <si>
    <t>hokuryou-hs@pref.kyoto.lg.jp</t>
  </si>
  <si>
    <t>朱雀</t>
  </si>
  <si>
    <t>京都府立朱雀高等学校</t>
  </si>
  <si>
    <t>604-8384</t>
  </si>
  <si>
    <t>京都府京都市中京区西ノ京式部町1</t>
  </si>
  <si>
    <t>075-841-0127</t>
  </si>
  <si>
    <t>075-841-0646</t>
  </si>
  <si>
    <t>suzaku-hs@pref.kyoto.lg.jp</t>
  </si>
  <si>
    <t>洛東</t>
  </si>
  <si>
    <t>京都府立洛東高等学校</t>
  </si>
  <si>
    <t>607-8017</t>
  </si>
  <si>
    <t>京都府京都市山科区安朱川向町10</t>
  </si>
  <si>
    <t>075-581-1124</t>
  </si>
  <si>
    <t>075-581-1125</t>
  </si>
  <si>
    <t>rakutou-hs@pref.kyoto.lg.jp</t>
  </si>
  <si>
    <t>鳥羽</t>
  </si>
  <si>
    <t>京都府立鳥羽高等学校</t>
  </si>
  <si>
    <t>601-8449</t>
  </si>
  <si>
    <t>京都府京都市南区西九条大国町1</t>
  </si>
  <si>
    <t>075-672-6788</t>
  </si>
  <si>
    <t>075-691-7448</t>
  </si>
  <si>
    <t>toba-hs@pref.kyoto.lg.jp</t>
  </si>
  <si>
    <t>嵯峨野</t>
  </si>
  <si>
    <t>京都府立嵯峨野高等学校</t>
  </si>
  <si>
    <t>616-8226</t>
  </si>
  <si>
    <t>京都府京都市右京区常盤段ノ上町15</t>
  </si>
  <si>
    <t>075-871-0723</t>
  </si>
  <si>
    <t>075-871-0724</t>
  </si>
  <si>
    <t>sagano-hs@pref.kyoto.lg.jp</t>
  </si>
  <si>
    <t>北嵯峨</t>
  </si>
  <si>
    <t>京都府立北嵯峨高等学校</t>
  </si>
  <si>
    <t>616-8353</t>
  </si>
  <si>
    <t>京都府京都市右京区嵯峨大沢柳井手町</t>
  </si>
  <si>
    <t>075-872-1700</t>
  </si>
  <si>
    <t>075-872-1701</t>
  </si>
  <si>
    <t>kitasaga-hs@pref.kyoto.lg.jp</t>
  </si>
  <si>
    <t>北桑田</t>
  </si>
  <si>
    <t>京都府立北桑田高等学校</t>
  </si>
  <si>
    <t>601-0534</t>
  </si>
  <si>
    <t>京都府京都市右京区京北町下弓削</t>
  </si>
  <si>
    <t>075-854-0022</t>
  </si>
  <si>
    <t>075-854-0310</t>
  </si>
  <si>
    <t>kitakuwada-hs@pref.kyoto.lg.jp</t>
  </si>
  <si>
    <t>桂</t>
  </si>
  <si>
    <t>京都府立桂高等学校</t>
  </si>
  <si>
    <t>615-8102</t>
  </si>
  <si>
    <t>京都府京都市西京区川島松ノ木本町27</t>
  </si>
  <si>
    <t>075-391-2151</t>
  </si>
  <si>
    <t>075-391-2153</t>
  </si>
  <si>
    <t>katsura-hs@pref.kyoto.lg.jp</t>
  </si>
  <si>
    <t>洛西</t>
  </si>
  <si>
    <t>京都府立洛西高等学校</t>
  </si>
  <si>
    <t>610-1146</t>
  </si>
  <si>
    <t>京都府京都市西京区大原野西境谷町1丁目12-1.2</t>
  </si>
  <si>
    <t>075-332-0555</t>
  </si>
  <si>
    <t>075-332-0216</t>
  </si>
  <si>
    <t>rakusai-hs@pref.kyoto.lg.jp</t>
  </si>
  <si>
    <t>桃山</t>
  </si>
  <si>
    <t>京都府立桃山高等学校</t>
  </si>
  <si>
    <t>612-0063</t>
  </si>
  <si>
    <t>京都府京都市伏見区桃山毛利長門東町8</t>
  </si>
  <si>
    <t>075-601-8387</t>
  </si>
  <si>
    <t>075-601-8388</t>
  </si>
  <si>
    <t>momoyama-hs@pref.kyoto.lg.jp</t>
  </si>
  <si>
    <t>東稜</t>
  </si>
  <si>
    <t>京都府立東稜高等学校</t>
  </si>
  <si>
    <t>601-1326</t>
  </si>
  <si>
    <t>京都府京都市伏見区醍醐新町裏町25-1</t>
  </si>
  <si>
    <t>075-572-2323</t>
  </si>
  <si>
    <t>075-572-2317</t>
  </si>
  <si>
    <t>touryou-hs@pref.kyoto.lg.jp</t>
  </si>
  <si>
    <t>洛水</t>
  </si>
  <si>
    <t>京都府立洛水高等学校</t>
  </si>
  <si>
    <t>612-8283</t>
  </si>
  <si>
    <t>京都府京都市伏見区横大路向ヒ18</t>
  </si>
  <si>
    <t>075-621-6330</t>
  </si>
  <si>
    <t>075-621-6244</t>
  </si>
  <si>
    <t>rakusui-hs@pref.kyoto.lg.jp</t>
  </si>
  <si>
    <t>向陽</t>
  </si>
  <si>
    <t>京都府立向陽高等学校</t>
  </si>
  <si>
    <t>617-0006</t>
  </si>
  <si>
    <t>京都府向日市上植野町西大田</t>
  </si>
  <si>
    <t>075-922-4500</t>
  </si>
  <si>
    <t>075-933-7200</t>
  </si>
  <si>
    <t>kouyou-hs@pref.kyoto.lg.jp</t>
  </si>
  <si>
    <t>乙訓</t>
  </si>
  <si>
    <t>京都府立乙訓高等学校</t>
  </si>
  <si>
    <t>617-0843</t>
  </si>
  <si>
    <t>京都府長岡京市友岡1丁目1-1</t>
  </si>
  <si>
    <t>075-951-1008</t>
  </si>
  <si>
    <t>075-951-6701</t>
  </si>
  <si>
    <t>otokuni-hs@pref.kyoto.lg.jp</t>
  </si>
  <si>
    <t>西乙訓</t>
  </si>
  <si>
    <t>京都府立西乙訓高等学校</t>
  </si>
  <si>
    <t>617-0845</t>
  </si>
  <si>
    <t>京都府長岡京市下海印寺西明寺41</t>
  </si>
  <si>
    <t>075-955-2210</t>
  </si>
  <si>
    <t>075-955-2209</t>
  </si>
  <si>
    <t>nisiotokuni-hs@pref.kyoto.lg.jp</t>
  </si>
  <si>
    <t>東宇治</t>
  </si>
  <si>
    <t>京都府立東宇治高等学校</t>
  </si>
  <si>
    <t>611-0002</t>
  </si>
  <si>
    <t>京都府宇治市木幡平尾43-2</t>
  </si>
  <si>
    <t>0774-32-6390</t>
  </si>
  <si>
    <t>0774-32-6371</t>
  </si>
  <si>
    <t>higasiuji-hs@pref.kyoto.lg.jp</t>
  </si>
  <si>
    <t>莵道</t>
  </si>
  <si>
    <t>京都府立莵道高等学校</t>
  </si>
  <si>
    <t>611-0011</t>
  </si>
  <si>
    <t>京都府宇治市五ケ庄五雲峰4-1</t>
  </si>
  <si>
    <t>0774-33-1691</t>
  </si>
  <si>
    <t>0774-33-1696</t>
  </si>
  <si>
    <t>todou-hs@pref.kyoto.lg.jp</t>
  </si>
  <si>
    <t>城南菱創</t>
    <rPh sb="0" eb="2">
      <t>ジョウナン</t>
    </rPh>
    <rPh sb="2" eb="3">
      <t>ヒシ</t>
    </rPh>
    <rPh sb="3" eb="4">
      <t>ソウ</t>
    </rPh>
    <phoneticPr fontId="2"/>
  </si>
  <si>
    <t>京都府立城南菱創高等学校</t>
    <rPh sb="4" eb="6">
      <t>ジョウナン</t>
    </rPh>
    <rPh sb="6" eb="7">
      <t>ヒシ</t>
    </rPh>
    <rPh sb="7" eb="8">
      <t>ハジメ</t>
    </rPh>
    <rPh sb="8" eb="10">
      <t>コウトウ</t>
    </rPh>
    <phoneticPr fontId="2"/>
  </si>
  <si>
    <t>611-0042</t>
  </si>
  <si>
    <t>京都府宇治市小倉町南堀池</t>
  </si>
  <si>
    <t>0774-23-5030</t>
  </si>
  <si>
    <t>0774-23-5040</t>
  </si>
  <si>
    <t>jyounanryousou-hs@pref.kyoto.lg.jp</t>
  </si>
  <si>
    <t>城陽</t>
  </si>
  <si>
    <t>京都府立城陽高等学校</t>
  </si>
  <si>
    <t>610-0121</t>
  </si>
  <si>
    <t>京都府城陽市寺田宮ノ平1</t>
  </si>
  <si>
    <t>0774-52-6811</t>
  </si>
  <si>
    <t>0774-52-6812</t>
  </si>
  <si>
    <t>jyouyou-hs@pref.kyoto.lg.jp</t>
  </si>
  <si>
    <t>西城陽</t>
  </si>
  <si>
    <t>京都府立西城陽高等学校</t>
  </si>
  <si>
    <t>610-0117</t>
  </si>
  <si>
    <t>京都府城陽市枇杷庄京縄手46-1</t>
  </si>
  <si>
    <t>0774-53-5455</t>
  </si>
  <si>
    <t>0774-53-5459</t>
  </si>
  <si>
    <t>nisijyouyou-hs@pref.kyoto.lg.jp</t>
  </si>
  <si>
    <t>京都八幡(南北キャンパスの計)</t>
    <rPh sb="5" eb="7">
      <t>ナンボク</t>
    </rPh>
    <rPh sb="13" eb="14">
      <t>ケイ</t>
    </rPh>
    <phoneticPr fontId="2"/>
  </si>
  <si>
    <t>京都府立京都八幡高等学校</t>
  </si>
  <si>
    <t>614-8363</t>
  </si>
  <si>
    <t>京都府八幡市男山吉井7</t>
  </si>
  <si>
    <t>075-981-3508</t>
  </si>
  <si>
    <t>075-981-3509</t>
  </si>
  <si>
    <t>kyoyawata-hs@pref.kyoto.lg.jp</t>
  </si>
  <si>
    <t>久御山</t>
  </si>
  <si>
    <t>京都府立久御山高等学校</t>
  </si>
  <si>
    <t>613-0033</t>
  </si>
  <si>
    <t>京都府久世郡久御山町林北畑</t>
  </si>
  <si>
    <t>0774-43-9611</t>
  </si>
  <si>
    <t>0774-43-9619</t>
  </si>
  <si>
    <t>kumiyama-hs@pref.kyoto.lg.jp</t>
  </si>
  <si>
    <t>田辺</t>
  </si>
  <si>
    <t>京都府立田辺高等学校</t>
  </si>
  <si>
    <t>610-0361</t>
  </si>
  <si>
    <t>京都府京田辺市河原神谷24</t>
  </si>
  <si>
    <t>0774-62-0572</t>
  </si>
  <si>
    <t>0774-62-0573</t>
  </si>
  <si>
    <t>tanabe-hs@pref.kyoto.lg.jp</t>
  </si>
  <si>
    <t>木津</t>
  </si>
  <si>
    <t>京都府立木津高等学校</t>
  </si>
  <si>
    <t>619-0214</t>
  </si>
  <si>
    <t>京都府木津川市木津内田山34</t>
  </si>
  <si>
    <t>0774-72-0031</t>
  </si>
  <si>
    <t>0774-72-0032</t>
  </si>
  <si>
    <t>kizu-hs@pref.kyoto.lg.jp</t>
  </si>
  <si>
    <t>南陽</t>
  </si>
  <si>
    <t>京都府立南陽高等学校</t>
  </si>
  <si>
    <t>619-0224</t>
  </si>
  <si>
    <t>京都府木津川市木津町兜台6丁目2</t>
  </si>
  <si>
    <t>0774-72-8730</t>
  </si>
  <si>
    <t>0774-72-8647</t>
  </si>
  <si>
    <t>nannyou-hs@pref.kyoto.lg.jp</t>
  </si>
  <si>
    <t>亀岡</t>
  </si>
  <si>
    <t>京都府立亀岡高等学校</t>
  </si>
  <si>
    <t>621-0812</t>
  </si>
  <si>
    <t>京都府亀岡市横町23</t>
  </si>
  <si>
    <t>0771-22-0103</t>
  </si>
  <si>
    <t>0771-22-0128</t>
  </si>
  <si>
    <t>kameoka-hs@pref.kyoto.lg.jp</t>
  </si>
  <si>
    <t>南丹</t>
  </si>
  <si>
    <t>621-0008</t>
  </si>
  <si>
    <t>京都府亀岡市馬路町中島1</t>
  </si>
  <si>
    <t>0771-24-1821</t>
  </si>
  <si>
    <t>0771-24-1868</t>
  </si>
  <si>
    <t>nantan-hs@pref.kyoto.lg.jp</t>
  </si>
  <si>
    <t>園部</t>
  </si>
  <si>
    <t>京都府立園部高等学校</t>
  </si>
  <si>
    <t>622-0004</t>
  </si>
  <si>
    <t>京都府南丹市園部町小桜町97</t>
  </si>
  <si>
    <t>0771-62-0051</t>
  </si>
  <si>
    <t>0771-62-0116</t>
  </si>
  <si>
    <t>sonobe-hs@pref.kyoto.lg.jp</t>
  </si>
  <si>
    <t>須知</t>
  </si>
  <si>
    <t>京都府立須知高等学校</t>
  </si>
  <si>
    <t>622-0231</t>
  </si>
  <si>
    <t>京都府船井郡京丹波町豊田</t>
  </si>
  <si>
    <t>0771-82-1171</t>
  </si>
  <si>
    <t>0771-82-0017</t>
  </si>
  <si>
    <t>syuuchi-hs@pref.kyoto.lg.jp</t>
  </si>
  <si>
    <t>京都府立綾部高等学校</t>
  </si>
  <si>
    <t>623-0042</t>
  </si>
  <si>
    <t>京都府綾部市岡町長田18</t>
  </si>
  <si>
    <t>0773-42-0451</t>
  </si>
  <si>
    <t>0773-42-0452</t>
  </si>
  <si>
    <t>ayabe-hs@pref.kyoto.lg.jp</t>
  </si>
  <si>
    <t>福知山</t>
  </si>
  <si>
    <t>京都府立福知山高等学校</t>
  </si>
  <si>
    <t>620-0857</t>
  </si>
  <si>
    <t>京都府福知山市土師650</t>
  </si>
  <si>
    <t>0773-27-2151</t>
  </si>
  <si>
    <t>0773-27-2826</t>
  </si>
  <si>
    <t>fukuchiyama-hs@pref.kyoto.lg.jp</t>
  </si>
  <si>
    <t>工業</t>
  </si>
  <si>
    <t>京都府立工業高等学校</t>
  </si>
  <si>
    <t>620-0804</t>
  </si>
  <si>
    <t>京都府福知山市石原上野45</t>
  </si>
  <si>
    <t>0773-27-5161</t>
  </si>
  <si>
    <t>0773-27-5162</t>
  </si>
  <si>
    <t>kougyou-hs@pref.kyoto.lg.jp</t>
  </si>
  <si>
    <t>大江</t>
  </si>
  <si>
    <t>京都府立大江高等学校</t>
  </si>
  <si>
    <t>620-0303</t>
  </si>
  <si>
    <t>京都府福知山市大江町金屋578</t>
  </si>
  <si>
    <t>0773-56-0033</t>
  </si>
  <si>
    <t>0773-56-1120</t>
  </si>
  <si>
    <t>ooe-hs@pref.kyoto.lg.jp</t>
  </si>
  <si>
    <t>東舞鶴</t>
  </si>
  <si>
    <t>京都府立東舞鶴高等学校</t>
  </si>
  <si>
    <t>625-0026</t>
  </si>
  <si>
    <t>京都府舞鶴市泉源寺766</t>
  </si>
  <si>
    <t>0773-62-5510</t>
  </si>
  <si>
    <t>0773-62-1451</t>
  </si>
  <si>
    <t>higashimaizuru-hs@pref.kyoto.lg.jp</t>
  </si>
  <si>
    <t>西舞鶴</t>
  </si>
  <si>
    <t>京都府立西舞鶴高等学校</t>
  </si>
  <si>
    <t>624-0841</t>
  </si>
  <si>
    <t>京都府舞鶴市引土145</t>
  </si>
  <si>
    <t>0773-75-3131</t>
  </si>
  <si>
    <t>0773-75-5629</t>
  </si>
  <si>
    <t>宮津</t>
  </si>
  <si>
    <t>京都府立宮津高等学校</t>
  </si>
  <si>
    <t>626-0034</t>
  </si>
  <si>
    <t>0772-22-2116</t>
  </si>
  <si>
    <t>0772-22-2117</t>
  </si>
  <si>
    <t>加悦谷</t>
  </si>
  <si>
    <t>京都府立加悦谷高等学校</t>
  </si>
  <si>
    <t>629-2313</t>
  </si>
  <si>
    <t>京都府与謝郡与謝野町字三河内810</t>
  </si>
  <si>
    <t>0772-42-2171</t>
  </si>
  <si>
    <t>0772-42-2172</t>
  </si>
  <si>
    <t>kayadani-hs@pref.kyoto.lg.jp</t>
  </si>
  <si>
    <t>京都府立峰山高等学校</t>
  </si>
  <si>
    <t>627-0026</t>
  </si>
  <si>
    <t>京都府京丹後市峰山町古殿1185</t>
  </si>
  <si>
    <t>0772-62-1012</t>
  </si>
  <si>
    <t>0772-62-1013</t>
  </si>
  <si>
    <t>mineyama-hs@pref.kyoto.lg.jp</t>
  </si>
  <si>
    <t>網野</t>
  </si>
  <si>
    <t>京都府立網野高等学校</t>
  </si>
  <si>
    <t>629-3101</t>
  </si>
  <si>
    <t>京都府京丹後市網野町網野2820</t>
  </si>
  <si>
    <t>0772-72-0379</t>
  </si>
  <si>
    <t>0772-72-0405</t>
  </si>
  <si>
    <t>amino-hs@pref.kyoto.lg.jp</t>
  </si>
  <si>
    <t>久美浜</t>
  </si>
  <si>
    <t>京都府立久美浜高等学校</t>
  </si>
  <si>
    <t>629-3444</t>
  </si>
  <si>
    <t>京都府京丹後市久美浜町橋爪65</t>
  </si>
  <si>
    <t>0772-82-0069</t>
  </si>
  <si>
    <t>0772-82-0690</t>
  </si>
  <si>
    <t>kumihama-hs@pref.kyoto.lg.jp</t>
  </si>
  <si>
    <t>府立支援</t>
    <rPh sb="0" eb="2">
      <t>フr</t>
    </rPh>
    <rPh sb="2" eb="4">
      <t>シエン</t>
    </rPh>
    <phoneticPr fontId="2"/>
  </si>
  <si>
    <t>聾</t>
  </si>
  <si>
    <t>京都府立聾学校</t>
  </si>
  <si>
    <t>616-8092</t>
  </si>
  <si>
    <t>京都府京都市右京区御室大内町4</t>
  </si>
  <si>
    <t>075-461-8121</t>
  </si>
  <si>
    <t>075-461-8122</t>
  </si>
  <si>
    <t>府立支援</t>
    <rPh sb="0" eb="2">
      <t>フr</t>
    </rPh>
    <rPh sb="2" eb="4">
      <t>ムコ</t>
    </rPh>
    <phoneticPr fontId="3"/>
  </si>
  <si>
    <t>南山城支援</t>
  </si>
  <si>
    <t>京都府立南山城支援学校</t>
    <rPh sb="4" eb="7">
      <t>ミナm</t>
    </rPh>
    <phoneticPr fontId="3"/>
  </si>
  <si>
    <t>市立</t>
    <rPh sb="0" eb="2">
      <t>1r</t>
    </rPh>
    <phoneticPr fontId="2"/>
  </si>
  <si>
    <t>京都市立銅駝美術工芸高等学校</t>
  </si>
  <si>
    <t xml:space="preserve">604-0902  </t>
  </si>
  <si>
    <t>京都府京都市中京区土手町竹屋町下る鉾田町542</t>
  </si>
  <si>
    <t>075-211-4984</t>
  </si>
  <si>
    <t>075-211-8994</t>
  </si>
  <si>
    <t>堀川</t>
  </si>
  <si>
    <t>京都市立堀川高等学校</t>
  </si>
  <si>
    <t>604-8254</t>
  </si>
  <si>
    <t>京都府京都市中京区堀川通蛸薬師南入</t>
  </si>
  <si>
    <t>075-211-5351</t>
  </si>
  <si>
    <t>075-211-8975</t>
  </si>
  <si>
    <t>日吉ケ丘</t>
  </si>
  <si>
    <t>京都市立日吉ケ丘高等学校</t>
  </si>
  <si>
    <t>605-0977</t>
  </si>
  <si>
    <t>京都府京都市東山区泉涌寺山内町</t>
  </si>
  <si>
    <t>075-561-4142</t>
  </si>
  <si>
    <t>075-551-9046</t>
  </si>
  <si>
    <t>紫野</t>
  </si>
  <si>
    <t>京都市立紫野高等学校</t>
  </si>
  <si>
    <t>603-8231</t>
  </si>
  <si>
    <t>京都府京都市北区紫野大徳寺町22</t>
  </si>
  <si>
    <t>075-491-0221</t>
  </si>
  <si>
    <t>075-492-0968</t>
  </si>
  <si>
    <t>塔南</t>
  </si>
  <si>
    <t>京都市立塔南高等学校</t>
  </si>
  <si>
    <t>601-8348</t>
  </si>
  <si>
    <t>京都府京都市南区吉祥院観音堂町41</t>
  </si>
  <si>
    <t>075-681-0701</t>
  </si>
  <si>
    <t>075-682-7107</t>
  </si>
  <si>
    <t>工学院</t>
    <rPh sb="0" eb="3">
      <t>コウガクイン</t>
    </rPh>
    <phoneticPr fontId="2"/>
  </si>
  <si>
    <t>京都市立京都工学院高等学校</t>
    <rPh sb="0" eb="4">
      <t>キョウトシリツ</t>
    </rPh>
    <rPh sb="4" eb="6">
      <t>キョウト</t>
    </rPh>
    <rPh sb="6" eb="9">
      <t>コウガクイン</t>
    </rPh>
    <rPh sb="9" eb="13">
      <t>コウトウガッコウ</t>
    </rPh>
    <phoneticPr fontId="2"/>
  </si>
  <si>
    <t>京都府京都市伏見区深草西出山町23</t>
    <rPh sb="0" eb="15">
      <t>612-0884</t>
    </rPh>
    <phoneticPr fontId="2"/>
  </si>
  <si>
    <t>私立</t>
    <rPh sb="0" eb="2">
      <t>ワタクs</t>
    </rPh>
    <phoneticPr fontId="2"/>
  </si>
  <si>
    <t>大谷</t>
  </si>
  <si>
    <t>大谷高等学校</t>
  </si>
  <si>
    <t>605-0965</t>
  </si>
  <si>
    <t>京都府京都市東山区今熊野池田町12</t>
  </si>
  <si>
    <t>075-541-1312</t>
  </si>
  <si>
    <t>075-541-7627</t>
  </si>
  <si>
    <t>京都学園</t>
  </si>
  <si>
    <t>京都学園高等学校</t>
  </si>
  <si>
    <t>616-8036</t>
  </si>
  <si>
    <t>京都府京都市右京区花園寺ノ中町8</t>
  </si>
  <si>
    <t>075-461-5105</t>
  </si>
  <si>
    <t>075-461-5138</t>
  </si>
  <si>
    <t>京都外大西</t>
  </si>
  <si>
    <t>京都外大西高等学校</t>
  </si>
  <si>
    <t>615-0074</t>
  </si>
  <si>
    <t>京都府京都市右京区山ノ内苗町37</t>
  </si>
  <si>
    <t>075-321-0712</t>
  </si>
  <si>
    <t>075-322-7733</t>
  </si>
  <si>
    <t>花園</t>
  </si>
  <si>
    <t>花園高等学校</t>
  </si>
  <si>
    <t>616-8034</t>
  </si>
  <si>
    <t>075-463-5221</t>
  </si>
  <si>
    <t>075-464-9469</t>
  </si>
  <si>
    <t>東山</t>
  </si>
  <si>
    <t>東山高等学校</t>
  </si>
  <si>
    <t>606-8445</t>
  </si>
  <si>
    <t>075-771-9121</t>
  </si>
  <si>
    <t>075-771-7217</t>
  </si>
  <si>
    <t>龍谷大学付属平安</t>
    <rPh sb="0" eb="2">
      <t>リュウコク</t>
    </rPh>
    <rPh sb="2" eb="4">
      <t>ダイガク</t>
    </rPh>
    <rPh sb="4" eb="6">
      <t>フゾク</t>
    </rPh>
    <phoneticPr fontId="2"/>
  </si>
  <si>
    <t>龍谷大学付属平安高等学校</t>
  </si>
  <si>
    <t>600-8267</t>
  </si>
  <si>
    <t>京都府京都市下京区大宮通七条上ル</t>
  </si>
  <si>
    <t>075-361-4231</t>
  </si>
  <si>
    <t>075-371-1793</t>
  </si>
  <si>
    <t>洛星</t>
  </si>
  <si>
    <t>洛星高等学校</t>
  </si>
  <si>
    <t>603-8342</t>
  </si>
  <si>
    <t>京都府京都市北区小松原南町33</t>
  </si>
  <si>
    <t>075-466-0001</t>
  </si>
  <si>
    <t>075-466-0777</t>
  </si>
  <si>
    <t>洛南</t>
    <rPh sb="0" eb="2">
      <t>ラクナン</t>
    </rPh>
    <phoneticPr fontId="2"/>
  </si>
  <si>
    <t>洛南高等学校</t>
    <rPh sb="0" eb="2">
      <t>ラクナン</t>
    </rPh>
    <rPh sb="2" eb="6">
      <t>コウトウガッコウ</t>
    </rPh>
    <phoneticPr fontId="2"/>
  </si>
  <si>
    <t>京都府京都市南区壬生通東寺町559番地</t>
    <rPh sb="0" eb="3">
      <t>キョウトフ</t>
    </rPh>
    <rPh sb="3" eb="6">
      <t>キョウトシ</t>
    </rPh>
    <rPh sb="6" eb="8">
      <t>ミナミク</t>
    </rPh>
    <rPh sb="8" eb="10">
      <t>ミブ</t>
    </rPh>
    <rPh sb="10" eb="11">
      <t>ドオリ</t>
    </rPh>
    <rPh sb="11" eb="12">
      <t>ヒガシ</t>
    </rPh>
    <rPh sb="12" eb="14">
      <t>テラマチ</t>
    </rPh>
    <rPh sb="17" eb="19">
      <t>バンチ</t>
    </rPh>
    <phoneticPr fontId="2"/>
  </si>
  <si>
    <t>立命館</t>
  </si>
  <si>
    <t>立命館高等学校</t>
  </si>
  <si>
    <t>617-8577</t>
  </si>
  <si>
    <t>京都府長岡京市調子一丁目1-1</t>
  </si>
  <si>
    <t>075-323-7111</t>
  </si>
  <si>
    <t>075-323-7123</t>
  </si>
  <si>
    <t>京都文教</t>
  </si>
  <si>
    <t>京都文教高等学校</t>
  </si>
  <si>
    <t>606-8344</t>
  </si>
  <si>
    <t>京都府京都市左京区岡崎円勝寺町5</t>
  </si>
  <si>
    <t>075-771-6155</t>
  </si>
  <si>
    <t>075-752-6808</t>
  </si>
  <si>
    <t>華頂女子</t>
  </si>
  <si>
    <t>華頂女子高等学校</t>
  </si>
  <si>
    <t>605-0062</t>
  </si>
  <si>
    <t>京都府京都市東山区林下町3丁目456</t>
  </si>
  <si>
    <t>075-541-0391</t>
  </si>
  <si>
    <t>075-541-5962</t>
  </si>
  <si>
    <t>京都女子</t>
  </si>
  <si>
    <t>京都女子高等学校</t>
  </si>
  <si>
    <t>605-0926</t>
  </si>
  <si>
    <t>京都府京都市東山区今熊野北日吉町17</t>
  </si>
  <si>
    <t>075-531-7358</t>
  </si>
  <si>
    <t>075-531-7377</t>
  </si>
  <si>
    <t>京都精華学園</t>
    <rPh sb="4" eb="6">
      <t>ガクエン</t>
    </rPh>
    <phoneticPr fontId="2"/>
  </si>
  <si>
    <t>京都精華学園中学高等学校</t>
    <rPh sb="4" eb="6">
      <t>ガクエン</t>
    </rPh>
    <rPh sb="6" eb="8">
      <t>チュウガク</t>
    </rPh>
    <phoneticPr fontId="2"/>
  </si>
  <si>
    <t>606-8305</t>
  </si>
  <si>
    <t>京都府京都市左京区吉田河原町5-1</t>
  </si>
  <si>
    <t>075-771-4181</t>
  </si>
  <si>
    <t>075-761-5238</t>
  </si>
  <si>
    <t>京都橘</t>
  </si>
  <si>
    <t>京都橘高等学校</t>
  </si>
  <si>
    <t>612-8026</t>
  </si>
  <si>
    <t>京都府京都市伏見区桃山町伊賀50</t>
  </si>
  <si>
    <t>075-623-0066</t>
  </si>
  <si>
    <t>075-623-0070</t>
  </si>
  <si>
    <t>京都光華</t>
  </si>
  <si>
    <t>京都光華高等学校</t>
  </si>
  <si>
    <t>615-0861</t>
  </si>
  <si>
    <t>京都府京都市右京区西京極野田町39</t>
  </si>
  <si>
    <t>075-312-1783</t>
  </si>
  <si>
    <t>075-311-6103</t>
  </si>
  <si>
    <t>京都産業大学附属</t>
  </si>
  <si>
    <t>京都産業大学附属高等学校</t>
  </si>
  <si>
    <t xml:space="preserve">600-8807 </t>
  </si>
  <si>
    <t>京都府京都市下京区中堂寺命婦町1-10</t>
  </si>
  <si>
    <t>075-279-0001</t>
  </si>
  <si>
    <t>075-277-0300</t>
  </si>
  <si>
    <t>京都聖母学院</t>
    <rPh sb="0" eb="2">
      <t>キョウト</t>
    </rPh>
    <phoneticPr fontId="2"/>
  </si>
  <si>
    <t>京都聖母学院高等学校</t>
    <rPh sb="0" eb="2">
      <t>キョウト</t>
    </rPh>
    <phoneticPr fontId="2"/>
  </si>
  <si>
    <t>612-0878</t>
  </si>
  <si>
    <t>京都府京都市伏見区深草田谷町1</t>
  </si>
  <si>
    <t>075-645-8103</t>
  </si>
  <si>
    <t>075-641-0805</t>
  </si>
  <si>
    <t>京都西山</t>
    <rPh sb="0" eb="4">
      <t>キョ</t>
    </rPh>
    <phoneticPr fontId="3"/>
  </si>
  <si>
    <t>京都西山高等学校</t>
    <rPh sb="0" eb="8">
      <t>キョ</t>
    </rPh>
    <phoneticPr fontId="3"/>
  </si>
  <si>
    <t>ノートルダム女学院</t>
  </si>
  <si>
    <t>ノートルダム女学院高等学校</t>
  </si>
  <si>
    <t>606-8423</t>
  </si>
  <si>
    <t>京都府京都市左京区鹿ケ谷桜谷町110</t>
  </si>
  <si>
    <t>075-771-0570</t>
  </si>
  <si>
    <t>075-752-1087</t>
  </si>
  <si>
    <t>平安女学院</t>
  </si>
  <si>
    <t>平安女学院高等学校</t>
  </si>
  <si>
    <t>602-8013</t>
  </si>
  <si>
    <t>京都府京都市上京区下立売通烏丸西入</t>
  </si>
  <si>
    <t>075-414-8111</t>
  </si>
  <si>
    <t>075-414-8119</t>
  </si>
  <si>
    <t>京都明徳</t>
  </si>
  <si>
    <t>京都明徳高等学校</t>
  </si>
  <si>
    <t>610-1111</t>
  </si>
  <si>
    <t>京都府京都市西京区大枝東長町3-8</t>
  </si>
  <si>
    <t>075-331-3361</t>
  </si>
  <si>
    <t>075-331-8088</t>
  </si>
  <si>
    <t>洛陽総合</t>
    <rPh sb="2" eb="4">
      <t>ソウゴ</t>
    </rPh>
    <phoneticPr fontId="3"/>
  </si>
  <si>
    <t>京都市立洛陽総合高等学校</t>
    <rPh sb="6" eb="8">
      <t>ソウゴ</t>
    </rPh>
    <phoneticPr fontId="3"/>
  </si>
  <si>
    <t>立命館宇治</t>
  </si>
  <si>
    <t>立命館宇治高等学校</t>
  </si>
  <si>
    <t>611-0031</t>
  </si>
  <si>
    <t>京都府宇治市広野町八軒屋谷33</t>
  </si>
  <si>
    <t>0774-41-3000</t>
  </si>
  <si>
    <t>0774-41-3555</t>
  </si>
  <si>
    <t>京都翔英</t>
  </si>
  <si>
    <t>京都翔英高等学校</t>
  </si>
  <si>
    <t>611-0013</t>
  </si>
  <si>
    <t>京都府宇治市菟道大垣内33-10</t>
  </si>
  <si>
    <t>0774-23-2238</t>
  </si>
  <si>
    <t>0774-23-9088</t>
  </si>
  <si>
    <t>同志社</t>
  </si>
  <si>
    <t>同志社高等学校</t>
  </si>
  <si>
    <t>606-8558</t>
  </si>
  <si>
    <t>京都府京都市左京区岩倉大鷺町89</t>
  </si>
  <si>
    <t>075-781-7121</t>
  </si>
  <si>
    <t>075-781-7124</t>
  </si>
  <si>
    <t>同志社女子</t>
    <rPh sb="0" eb="3">
      <t>ドウシシャ</t>
    </rPh>
    <rPh sb="3" eb="5">
      <t>ジョシ</t>
    </rPh>
    <phoneticPr fontId="2"/>
  </si>
  <si>
    <t>同志社女子高等学校</t>
    <rPh sb="0" eb="5">
      <t>ドウシシャジョシ</t>
    </rPh>
    <rPh sb="5" eb="9">
      <t>コウトウガッコウ</t>
    </rPh>
    <phoneticPr fontId="2"/>
  </si>
  <si>
    <t>京都府京都市上京区今出川通寺町西入</t>
    <rPh sb="0" eb="3">
      <t>キョウトフ</t>
    </rPh>
    <rPh sb="3" eb="6">
      <t>キョウトシ</t>
    </rPh>
    <rPh sb="6" eb="8">
      <t>カミギョウ</t>
    </rPh>
    <rPh sb="8" eb="9">
      <t>ク</t>
    </rPh>
    <rPh sb="9" eb="12">
      <t>イマデガワ</t>
    </rPh>
    <rPh sb="12" eb="13">
      <t>トオ</t>
    </rPh>
    <rPh sb="13" eb="15">
      <t>テラマチ</t>
    </rPh>
    <rPh sb="15" eb="16">
      <t>ニシ</t>
    </rPh>
    <rPh sb="16" eb="17">
      <t>イ</t>
    </rPh>
    <phoneticPr fontId="2"/>
  </si>
  <si>
    <t>同志社国際</t>
  </si>
  <si>
    <t>同志社国際高等学校</t>
  </si>
  <si>
    <t>610-0321</t>
  </si>
  <si>
    <t>京都府京田辺市多々羅</t>
  </si>
  <si>
    <t>0774-65-8911</t>
  </si>
  <si>
    <t>0774-65-8990</t>
  </si>
  <si>
    <t>京都芸術</t>
  </si>
  <si>
    <t>京都芸術高等学校</t>
  </si>
  <si>
    <t>京都府宇治市五ヶ庄西浦6-2</t>
  </si>
  <si>
    <t>0774-32-7012</t>
  </si>
  <si>
    <t>0774-33-3698</t>
  </si>
  <si>
    <t>620-0933</t>
  </si>
  <si>
    <t>京都府福知山市篠尾62-5</t>
  </si>
  <si>
    <t>0773-22-6241</t>
  </si>
  <si>
    <t>0773-22-0968</t>
  </si>
  <si>
    <t>603-8163</t>
  </si>
  <si>
    <t>京都府京都市北区小山南大野町</t>
  </si>
  <si>
    <t>075-417-4031</t>
  </si>
  <si>
    <t>075-417-4032</t>
  </si>
  <si>
    <t>seimei-hs@pref.kyoto.lg.jp</t>
  </si>
  <si>
    <t>つくば開成</t>
    <rPh sb="3" eb="5">
      <t>カイセイ</t>
    </rPh>
    <phoneticPr fontId="2"/>
  </si>
  <si>
    <t>京都つくば開成高等学校</t>
    <rPh sb="0" eb="2">
      <t>キョウト</t>
    </rPh>
    <rPh sb="5" eb="7">
      <t>カイセイ</t>
    </rPh>
    <rPh sb="7" eb="11">
      <t>コウトウガッコウ</t>
    </rPh>
    <phoneticPr fontId="2"/>
  </si>
  <si>
    <t>京都府京都市下京区西洞院七条上ル福本町406番地</t>
    <rPh sb="0" eb="3">
      <t>キョウトフ</t>
    </rPh>
    <rPh sb="3" eb="6">
      <t>キョウトシ</t>
    </rPh>
    <rPh sb="6" eb="9">
      <t>シモギョウク</t>
    </rPh>
    <rPh sb="9" eb="10">
      <t>ニシ</t>
    </rPh>
    <rPh sb="10" eb="11">
      <t>ドウ</t>
    </rPh>
    <rPh sb="11" eb="12">
      <t>イン</t>
    </rPh>
    <rPh sb="12" eb="13">
      <t>ナナ</t>
    </rPh>
    <rPh sb="13" eb="14">
      <t>ジョウ</t>
    </rPh>
    <rPh sb="14" eb="15">
      <t>ア</t>
    </rPh>
    <rPh sb="16" eb="19">
      <t>フクモトチョウ</t>
    </rPh>
    <rPh sb="22" eb="24">
      <t>バンチ</t>
    </rPh>
    <phoneticPr fontId="2"/>
  </si>
  <si>
    <t>美術・工芸</t>
  </si>
  <si>
    <t>FAX</t>
  </si>
  <si>
    <t>E-mail</t>
  </si>
  <si>
    <t>kfkou1@kyokyo-u.ac.jp</t>
  </si>
  <si>
    <t>鴨沂</t>
  </si>
  <si>
    <t>綾部</t>
  </si>
  <si>
    <t>nishimaizuru-hs@pref.kyoto.lg.jp</t>
  </si>
  <si>
    <t>miyazu-hs@pref.kyoto.lg.jp</t>
  </si>
  <si>
    <t>峰山</t>
  </si>
  <si>
    <t>rou-s@pref.kyoto.lg.jp</t>
  </si>
  <si>
    <t>向日が丘支援</t>
  </si>
  <si>
    <t>京都府立向日が丘支援学校</t>
  </si>
  <si>
    <t>617-0813</t>
  </si>
  <si>
    <t>京都府長岡京市井ノ内朝日寺１１</t>
  </si>
  <si>
    <t>075-951-8361</t>
  </si>
  <si>
    <t>mukougaoka-s@pref.kyoto.lg.jp</t>
  </si>
  <si>
    <t>619-0231</t>
  </si>
  <si>
    <t>京都府相楽郡精華町山田医王寺1</t>
  </si>
  <si>
    <t>0774-72-7255</t>
  </si>
  <si>
    <t>0774-72-7256</t>
  </si>
  <si>
    <t>minamiyamashiro-s@pref.kyoto.lg.jp</t>
  </si>
  <si>
    <t>銅駝美術工芸</t>
  </si>
  <si>
    <t>612-0884</t>
  </si>
  <si>
    <t>075-646-1515</t>
  </si>
  <si>
    <t>075-646-1516</t>
  </si>
  <si>
    <t>京都府京都市右京区花園木辻北町1</t>
  </si>
  <si>
    <t>京都府京都市左京区永観堂町51</t>
  </si>
  <si>
    <t>601-8478</t>
  </si>
  <si>
    <t>075-681-6511</t>
  </si>
  <si>
    <t>075-671-1516</t>
  </si>
  <si>
    <t>617-0002</t>
  </si>
  <si>
    <t>京都府向日市寺戸町西野辺25</t>
  </si>
  <si>
    <t>075-934-2480</t>
  </si>
  <si>
    <t>604-8453</t>
  </si>
  <si>
    <t>京都市中京区西ノ京春日町8</t>
  </si>
  <si>
    <t>075-802-0394</t>
  </si>
  <si>
    <t>602-0893</t>
  </si>
  <si>
    <t>075-251-4305</t>
  </si>
  <si>
    <t>075-251-4308</t>
  </si>
  <si>
    <t>桃山定時制</t>
  </si>
  <si>
    <t>東舞鶴浮島分校</t>
  </si>
  <si>
    <t>東舞鶴高等学校浮島分校</t>
  </si>
  <si>
    <t>625-0035</t>
  </si>
  <si>
    <t>京都府舞鶴市字溝尻150番地の13</t>
  </si>
  <si>
    <t>0773-62-0536</t>
  </si>
  <si>
    <t>0773-62-0566</t>
  </si>
  <si>
    <t>600-8320</t>
  </si>
  <si>
    <t>075-371-0020</t>
  </si>
  <si>
    <t>075-371-0021</t>
  </si>
  <si>
    <t>学校No</t>
    <rPh sb="0" eb="2">
      <t>ガッコウ</t>
    </rPh>
    <phoneticPr fontId="2"/>
  </si>
  <si>
    <t>例</t>
    <rPh sb="0" eb="1">
      <t>レイ</t>
    </rPh>
    <phoneticPr fontId="3"/>
  </si>
  <si>
    <t>　</t>
    <phoneticPr fontId="3"/>
  </si>
  <si>
    <t>　</t>
    <phoneticPr fontId="3"/>
  </si>
  <si>
    <t>氏名</t>
    <rPh sb="0" eb="2">
      <t>シメイ</t>
    </rPh>
    <phoneticPr fontId="3"/>
  </si>
  <si>
    <t>メールアドレス</t>
    <phoneticPr fontId="3"/>
  </si>
  <si>
    <t>携帯、スマホ</t>
    <rPh sb="0" eb="2">
      <t>ケイタイ</t>
    </rPh>
    <phoneticPr fontId="3"/>
  </si>
  <si>
    <t>指導教員</t>
    <rPh sb="0" eb="4">
      <t>シドウキョウイン</t>
    </rPh>
    <phoneticPr fontId="3"/>
  </si>
  <si>
    <t>区分</t>
    <rPh sb="0" eb="2">
      <t>クブン</t>
    </rPh>
    <phoneticPr fontId="3"/>
  </si>
  <si>
    <t>彫 刻</t>
    <phoneticPr fontId="3"/>
  </si>
  <si>
    <t>映像メディア</t>
    <phoneticPr fontId="3"/>
  </si>
  <si>
    <t>スクリーン展示</t>
    <rPh sb="5" eb="7">
      <t>テンジ</t>
    </rPh>
    <phoneticPr fontId="3"/>
  </si>
  <si>
    <t>空間展示</t>
    <rPh sb="0" eb="4">
      <t>クウカンテンジ</t>
    </rPh>
    <phoneticPr fontId="3"/>
  </si>
  <si>
    <t>F,M,P,S30〜50号
厚さ30cm以内</t>
    <rPh sb="12" eb="13">
      <t>ゴウ</t>
    </rPh>
    <rPh sb="14" eb="16">
      <t>atusa</t>
    </rPh>
    <rPh sb="20" eb="22">
      <t>イナイ</t>
    </rPh>
    <phoneticPr fontId="3"/>
  </si>
  <si>
    <t>絵 画</t>
    <phoneticPr fontId="3"/>
  </si>
  <si>
    <t>版 画</t>
    <rPh sb="0" eb="3">
      <t>ハンガ</t>
    </rPh>
    <phoneticPr fontId="3"/>
  </si>
  <si>
    <t>F,M,P,S50号以内（下限なし）厚さ30cm以内</t>
    <rPh sb="9" eb="10">
      <t>ゴウ</t>
    </rPh>
    <rPh sb="10" eb="12">
      <t>イナイ</t>
    </rPh>
    <rPh sb="13" eb="15">
      <t>カゲンアシ</t>
    </rPh>
    <rPh sb="18" eb="20">
      <t>atusa</t>
    </rPh>
    <rPh sb="24" eb="26">
      <t>イナイ</t>
    </rPh>
    <phoneticPr fontId="3"/>
  </si>
  <si>
    <t>彫刻</t>
    <rPh sb="0" eb="2">
      <t>チョウコク</t>
    </rPh>
    <phoneticPr fontId="3"/>
  </si>
  <si>
    <t>平面
（壁面展示）</t>
    <rPh sb="4" eb="8">
      <t>ヘキメンテンジ</t>
    </rPh>
    <phoneticPr fontId="3"/>
  </si>
  <si>
    <t>縦200cm横100cm以内
厚さ30cm　重さ30kg以内</t>
    <rPh sb="0" eb="1">
      <t>タテ</t>
    </rPh>
    <rPh sb="6" eb="7">
      <t>ヨコ</t>
    </rPh>
    <rPh sb="12" eb="14">
      <t>イナイ</t>
    </rPh>
    <rPh sb="15" eb="16">
      <t>アツ</t>
    </rPh>
    <rPh sb="22" eb="23">
      <t>オモ</t>
    </rPh>
    <rPh sb="28" eb="30">
      <t>イナイ</t>
    </rPh>
    <phoneticPr fontId="3"/>
  </si>
  <si>
    <t>B2〜B1パネル仕立て
厚さ30cm　重さ30kg以内</t>
    <rPh sb="8" eb="10">
      <t>ジタ</t>
    </rPh>
    <rPh sb="12" eb="13">
      <t>アツ</t>
    </rPh>
    <rPh sb="19" eb="20">
      <t>オモ</t>
    </rPh>
    <rPh sb="25" eb="27">
      <t>イナイ</t>
    </rPh>
    <phoneticPr fontId="3"/>
  </si>
  <si>
    <t>立体作品の出品規格に準じる。</t>
    <rPh sb="0" eb="4">
      <t>リッタイサクヒン</t>
    </rPh>
    <rPh sb="5" eb="7">
      <t>シュッピンキカク</t>
    </rPh>
    <rPh sb="7" eb="9">
      <t>kikaku</t>
    </rPh>
    <rPh sb="10" eb="11">
      <t>ジュン</t>
    </rPh>
    <phoneticPr fontId="3"/>
  </si>
  <si>
    <t>立体
（空間展示）</t>
    <rPh sb="4" eb="8">
      <t>クウカンテンジ</t>
    </rPh>
    <phoneticPr fontId="3"/>
  </si>
  <si>
    <t>汎用性のある動画形式で３分以内
（ノン・インタラクティブ作品）</t>
    <rPh sb="0" eb="3">
      <t>ハンヨウセイ</t>
    </rPh>
    <rPh sb="6" eb="10">
      <t>ドウガケイシキ</t>
    </rPh>
    <rPh sb="12" eb="15">
      <t>フンイナイ</t>
    </rPh>
    <rPh sb="28" eb="30">
      <t>サクヒン</t>
    </rPh>
    <phoneticPr fontId="3"/>
  </si>
  <si>
    <t>大きさ・重量等※</t>
    <rPh sb="0" eb="1">
      <t>オオ</t>
    </rPh>
    <rPh sb="4" eb="6">
      <t>ジュウリョウ</t>
    </rPh>
    <rPh sb="6" eb="7">
      <t>ナド</t>
    </rPh>
    <phoneticPr fontId="3"/>
  </si>
  <si>
    <t>※出品規定について、詳しくは実施要項をご確認ください。</t>
    <rPh sb="1" eb="5">
      <t>シュッピンキテイ</t>
    </rPh>
    <rPh sb="10" eb="11">
      <t>クワ</t>
    </rPh>
    <rPh sb="14" eb="18">
      <t>ジッシヨウコウ</t>
    </rPh>
    <rPh sb="20" eb="22">
      <t>カクニン</t>
    </rPh>
    <phoneticPr fontId="3"/>
  </si>
  <si>
    <t>絵画</t>
    <phoneticPr fontId="3"/>
  </si>
  <si>
    <t>版画</t>
    <phoneticPr fontId="3"/>
  </si>
  <si>
    <t>彫刻</t>
    <phoneticPr fontId="3"/>
  </si>
  <si>
    <t>映像</t>
    <rPh sb="0" eb="2">
      <t>エイゾウ</t>
    </rPh>
    <phoneticPr fontId="3"/>
  </si>
  <si>
    <t>スクリーン</t>
    <phoneticPr fontId="3"/>
  </si>
  <si>
    <t>空間</t>
    <rPh sb="0" eb="2">
      <t>クウカン</t>
    </rPh>
    <phoneticPr fontId="3"/>
  </si>
  <si>
    <t>作品番号</t>
    <rPh sb="0" eb="2">
      <t>サクヒン</t>
    </rPh>
    <rPh sb="2" eb="4">
      <t>バンゴウ</t>
    </rPh>
    <phoneticPr fontId="15"/>
  </si>
  <si>
    <t>学年</t>
    <rPh sb="0" eb="2">
      <t>ガクネン</t>
    </rPh>
    <phoneticPr fontId="15"/>
  </si>
  <si>
    <t>出品者名</t>
    <rPh sb="0" eb="3">
      <t>シュッピンシャ</t>
    </rPh>
    <rPh sb="3" eb="4">
      <t>メイ</t>
    </rPh>
    <phoneticPr fontId="15"/>
  </si>
  <si>
    <t>ふりがな（出品者名）</t>
    <rPh sb="5" eb="8">
      <t>シュッピンシャ</t>
    </rPh>
    <rPh sb="8" eb="9">
      <t>メイ</t>
    </rPh>
    <phoneticPr fontId="15"/>
  </si>
  <si>
    <t>題名</t>
    <rPh sb="0" eb="2">
      <t>ダイメイ</t>
    </rPh>
    <phoneticPr fontId="15"/>
  </si>
  <si>
    <t>ふりがな（題名）</t>
    <rPh sb="5" eb="7">
      <t>ダイメイ</t>
    </rPh>
    <phoneticPr fontId="15"/>
  </si>
  <si>
    <t>開会式</t>
    <rPh sb="0" eb="3">
      <t>カイカイシキ</t>
    </rPh>
    <phoneticPr fontId="15"/>
  </si>
  <si>
    <t>講評会</t>
    <rPh sb="0" eb="3">
      <t>コウヒョウカイ</t>
    </rPh>
    <phoneticPr fontId="15"/>
  </si>
  <si>
    <t>学校番号</t>
    <rPh sb="0" eb="4">
      <t>ガッコ</t>
    </rPh>
    <phoneticPr fontId="16"/>
  </si>
  <si>
    <t>学校名</t>
    <rPh sb="0" eb="3">
      <t>ガッコ</t>
    </rPh>
    <phoneticPr fontId="16"/>
  </si>
  <si>
    <t>部名</t>
    <rPh sb="0" eb="2">
      <t>bumei</t>
    </rPh>
    <phoneticPr fontId="14"/>
  </si>
  <si>
    <t>種別</t>
    <rPh sb="0" eb="2">
      <t>シュベツ</t>
    </rPh>
    <phoneticPr fontId="15"/>
  </si>
  <si>
    <t>規格</t>
    <rPh sb="0" eb="2">
      <t>キカク</t>
    </rPh>
    <phoneticPr fontId="15"/>
  </si>
  <si>
    <t>サイズ</t>
    <phoneticPr fontId="15"/>
  </si>
  <si>
    <t>トラック号車</t>
    <rPh sb="4" eb="6">
      <t>ゴウシャ</t>
    </rPh>
    <phoneticPr fontId="16"/>
  </si>
  <si>
    <t>指導教員名1</t>
    <phoneticPr fontId="3"/>
  </si>
  <si>
    <t>メールアドレス1</t>
    <phoneticPr fontId="16"/>
  </si>
  <si>
    <t>携帯1</t>
    <rPh sb="0" eb="2">
      <t>ケイタイ</t>
    </rPh>
    <phoneticPr fontId="3"/>
  </si>
  <si>
    <t>指導教員名2</t>
  </si>
  <si>
    <t>メールアドレス2</t>
  </si>
  <si>
    <t>携帯2</t>
    <rPh sb="0" eb="2">
      <t>ケイタイ</t>
    </rPh>
    <phoneticPr fontId="3"/>
  </si>
  <si>
    <t>指導教員名3</t>
  </si>
  <si>
    <t>メールアドレス3</t>
  </si>
  <si>
    <t>携帯3</t>
    <rPh sb="0" eb="2">
      <t>ケイタイ</t>
    </rPh>
    <phoneticPr fontId="3"/>
  </si>
  <si>
    <t>美・工</t>
    <phoneticPr fontId="3"/>
  </si>
  <si>
    <t>学校名</t>
  </si>
  <si>
    <t>ふりがな</t>
    <phoneticPr fontId="3"/>
  </si>
  <si>
    <t>題 名</t>
    <rPh sb="0" eb="1">
      <t>ダイ</t>
    </rPh>
    <rPh sb="2" eb="3">
      <t>メイ</t>
    </rPh>
    <phoneticPr fontId="3"/>
  </si>
  <si>
    <t>出品者</t>
    <rPh sb="0" eb="3">
      <t>シュッピンシャ</t>
    </rPh>
    <phoneticPr fontId="3"/>
  </si>
  <si>
    <t>トラック</t>
    <phoneticPr fontId="3"/>
  </si>
  <si>
    <t>作品写真</t>
    <rPh sb="0" eb="4">
      <t>サクヒンシャシン</t>
    </rPh>
    <phoneticPr fontId="3"/>
  </si>
  <si>
    <t>出  品  票</t>
    <phoneticPr fontId="3"/>
  </si>
  <si>
    <t>ふりがな</t>
    <phoneticPr fontId="3"/>
  </si>
  <si>
    <t>号車</t>
    <rPh sb="0" eb="2">
      <t>ゴウシャ</t>
    </rPh>
    <phoneticPr fontId="3"/>
  </si>
  <si>
    <t>トラック</t>
    <phoneticPr fontId="3"/>
  </si>
  <si>
    <t>作品番号</t>
    <rPh sb="0" eb="4">
      <t>サクヒンバンゴウ</t>
    </rPh>
    <phoneticPr fontId="3"/>
  </si>
  <si>
    <t>作品点数</t>
    <rPh sb="0" eb="4">
      <t>サクヒンテンスウ</t>
    </rPh>
    <phoneticPr fontId="3"/>
  </si>
  <si>
    <t>作品数分の出品票（シート）が作成されます。</t>
    <rPh sb="0" eb="4">
      <t>サクヒンスウブン</t>
    </rPh>
    <rPh sb="5" eb="8">
      <t>シュッピンヒョウ</t>
    </rPh>
    <rPh sb="14" eb="16">
      <t>サクセイ</t>
    </rPh>
    <phoneticPr fontId="3"/>
  </si>
  <si>
    <t>出品票作成</t>
    <rPh sb="0" eb="3">
      <t>シュッピンヒョウシュツリョク</t>
    </rPh>
    <rPh sb="3" eb="5">
      <t>サクセイ</t>
    </rPh>
    <phoneticPr fontId="3"/>
  </si>
  <si>
    <t>シート「出品票」を選択し、Shiftキーを押しながら「出品票(n)」を選択します。</t>
    <rPh sb="4" eb="7">
      <t>シュッピンヒョウ</t>
    </rPh>
    <rPh sb="9" eb="11">
      <t>センタク</t>
    </rPh>
    <rPh sb="21" eb="22">
      <t>オ</t>
    </rPh>
    <rPh sb="27" eb="30">
      <t>シュッピンヒョウ</t>
    </rPh>
    <rPh sb="35" eb="37">
      <t>センタク</t>
    </rPh>
    <phoneticPr fontId="3"/>
  </si>
  <si>
    <t>「号車」を選択してから以下のボタンを1回クリックしてください。</t>
    <rPh sb="1" eb="3">
      <t>ゴウシャ</t>
    </rPh>
    <rPh sb="5" eb="7">
      <t>センタク</t>
    </rPh>
    <rPh sb="11" eb="13">
      <t>イカ</t>
    </rPh>
    <rPh sb="19" eb="20">
      <t>カイ</t>
    </rPh>
    <phoneticPr fontId="3"/>
  </si>
  <si>
    <t>出品票の印刷</t>
    <rPh sb="0" eb="3">
      <t>シュッピンヒョウシュツリョク</t>
    </rPh>
    <rPh sb="4" eb="6">
      <t>インサツ</t>
    </rPh>
    <phoneticPr fontId="3"/>
  </si>
  <si>
    <t>写真を挿入した後、印刷してください。</t>
    <rPh sb="0" eb="2">
      <t>シャシン</t>
    </rPh>
    <rPh sb="3" eb="5">
      <t>ソウニュウ</t>
    </rPh>
    <rPh sb="7" eb="8">
      <t>アト</t>
    </rPh>
    <rPh sb="9" eb="11">
      <t>インサツ</t>
    </rPh>
    <phoneticPr fontId="3"/>
  </si>
  <si>
    <t>トラック運送計画が決まってから作成してください。</t>
    <rPh sb="4" eb="8">
      <t>ウンソウケイカク</t>
    </rPh>
    <rPh sb="9" eb="10">
      <t>キ</t>
    </rPh>
    <rPh sb="15" eb="17">
      <t>サクセイ</t>
    </rPh>
    <rPh sb="17" eb="23">
      <t>センタクシテ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</si>
  <si>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</si>
  <si>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r>
      <t>名字と名前の間は</t>
    </r>
    <r>
      <rPr>
        <u val="double"/>
        <sz val="11"/>
        <rFont val="ＭＳ Ｐ明朝"/>
        <family val="1"/>
        <charset val="128"/>
      </rPr>
      <t>半角スペース</t>
    </r>
    <r>
      <rPr>
        <sz val="11"/>
        <rFont val="ＭＳ Ｐ明朝"/>
        <family val="1"/>
        <charset val="128"/>
      </rPr>
      <t>を入れてください。</t>
    </r>
    <rPh sb="0" eb="2">
      <t>ミョウジ</t>
    </rPh>
    <rPh sb="3" eb="5">
      <t>ナマエ</t>
    </rPh>
    <rPh sb="6" eb="7">
      <t>アイダ</t>
    </rPh>
    <rPh sb="8" eb="10">
      <t>ハンカク</t>
    </rPh>
    <rPh sb="15" eb="16">
      <t>イ</t>
    </rPh>
    <phoneticPr fontId="3"/>
  </si>
  <si>
    <t>〒621-0812 亀岡市横町23</t>
  </si>
  <si>
    <t>京都府立亀岡高等学校内　担当教論　上原　悠介</t>
  </si>
  <si>
    <t>TEL・FAX  0771-22-0144 （普通科美術・工芸専攻職員室）</t>
  </si>
  <si>
    <t>E-mail</t>
    <phoneticPr fontId="3"/>
  </si>
  <si>
    <t>この状態（複数シートを選択した状態）で印刷すると、必要な枚数の出品票が一度に出力されます。</t>
    <rPh sb="2" eb="4">
      <t>ジョウタイ</t>
    </rPh>
    <rPh sb="5" eb="11">
      <t>フクスウ</t>
    </rPh>
    <rPh sb="11" eb="13">
      <t>センタク</t>
    </rPh>
    <rPh sb="15" eb="17">
      <t>ジョウタイ</t>
    </rPh>
    <rPh sb="19" eb="21">
      <t>インサツ</t>
    </rPh>
    <rPh sb="25" eb="27">
      <t>ヒツヨウ</t>
    </rPh>
    <rPh sb="28" eb="30">
      <t>マイスウ</t>
    </rPh>
    <rPh sb="31" eb="34">
      <t>シュッピンヒョウ</t>
    </rPh>
    <rPh sb="35" eb="37">
      <t>イチド</t>
    </rPh>
    <rPh sb="38" eb="40">
      <t>シュツリョク</t>
    </rPh>
    <phoneticPr fontId="3"/>
  </si>
  <si>
    <t>選択</t>
  </si>
  <si>
    <t>さくしゃ１</t>
    <phoneticPr fontId="3"/>
  </si>
  <si>
    <t>自動入力（上書入力可）</t>
    <rPh sb="0" eb="4">
      <t>ジドウ</t>
    </rPh>
    <rPh sb="5" eb="7">
      <t>ウワガ</t>
    </rPh>
    <rPh sb="7" eb="10">
      <t>サイニュウリョクカ</t>
    </rPh>
    <phoneticPr fontId="3"/>
  </si>
  <si>
    <t>自動入力（上書入力可）</t>
    <rPh sb="0" eb="4">
      <t>ジドウ</t>
    </rPh>
    <rPh sb="5" eb="7">
      <t>ウワガ</t>
    </rPh>
    <phoneticPr fontId="3"/>
  </si>
  <si>
    <t>条件・事情などがありましたら具体的に御記入ください。</t>
    <phoneticPr fontId="3"/>
  </si>
  <si>
    <t>質問:総合文化祭後、府庁の展示作品に選ばれることについて</t>
    <phoneticPr fontId="3"/>
  </si>
  <si>
    <t>参加</t>
  </si>
  <si>
    <t>F50号縦</t>
  </si>
  <si>
    <t>さくひん１</t>
    <phoneticPr fontId="3"/>
  </si>
  <si>
    <t>作者１</t>
    <rPh sb="0" eb="2">
      <t>サクシャ1</t>
    </rPh>
    <phoneticPr fontId="3"/>
  </si>
  <si>
    <t>例：　100×100×200　（その他の場合）</t>
    <rPh sb="0" eb="1">
      <t>レイ</t>
    </rPh>
    <rPh sb="18" eb="19">
      <t>タ</t>
    </rPh>
    <rPh sb="20" eb="22">
      <t>バアイ</t>
    </rPh>
    <phoneticPr fontId="3"/>
  </si>
  <si>
    <t>作品１</t>
    <rPh sb="0" eb="2">
      <t>サクヒン1</t>
    </rPh>
    <phoneticPr fontId="3"/>
  </si>
  <si>
    <t>（様式２）　　　</t>
    <phoneticPr fontId="3"/>
  </si>
  <si>
    <t>参加申込書Ａ（様式１-①）に必要事項を入力後、印刷・押印し、美術・工芸専門部事務局にお送りください。</t>
    <rPh sb="14" eb="16">
      <t>ヒツヨウ</t>
    </rPh>
    <rPh sb="16" eb="18">
      <t>ジコウ</t>
    </rPh>
    <rPh sb="19" eb="21">
      <t>ニュウリョク</t>
    </rPh>
    <rPh sb="21" eb="22">
      <t>ゴ</t>
    </rPh>
    <rPh sb="23" eb="25">
      <t>インサツ</t>
    </rPh>
    <rPh sb="26" eb="28">
      <t>オウイン</t>
    </rPh>
    <phoneticPr fontId="3"/>
  </si>
  <si>
    <t>平面：縦×横×厚さ
立体：幅×奥行×高さ
映像：動画形式、時間（分）
アスペクト比</t>
    <rPh sb="0" eb="2">
      <t>ヘイメン</t>
    </rPh>
    <rPh sb="3" eb="4">
      <t>tate</t>
    </rPh>
    <rPh sb="5" eb="6">
      <t>ヨコ</t>
    </rPh>
    <rPh sb="7" eb="8">
      <t>アツ</t>
    </rPh>
    <rPh sb="10" eb="12">
      <t>リッタイ</t>
    </rPh>
    <rPh sb="13" eb="14">
      <t>ハバ</t>
    </rPh>
    <rPh sb="15" eb="17">
      <t>オクユ</t>
    </rPh>
    <rPh sb="18" eb="19">
      <t>タカ</t>
    </rPh>
    <rPh sb="21" eb="23">
      <t>エイゾウ</t>
    </rPh>
    <rPh sb="24" eb="28">
      <t>ドウガケイシキ</t>
    </rPh>
    <rPh sb="29" eb="31">
      <t>ジカン</t>
    </rPh>
    <rPh sb="32" eb="33">
      <t>フン</t>
    </rPh>
    <rPh sb="40" eb="41">
      <t>ヒ</t>
    </rPh>
    <phoneticPr fontId="3"/>
  </si>
  <si>
    <t>1（主顧問：必須）</t>
    <rPh sb="2" eb="5">
      <t>シュコモン</t>
    </rPh>
    <rPh sb="6" eb="8">
      <t>ヒッス</t>
    </rPh>
    <phoneticPr fontId="3"/>
  </si>
  <si>
    <t>2（副顧問：任意）</t>
    <rPh sb="2" eb="3">
      <t>huku</t>
    </rPh>
    <rPh sb="3" eb="5">
      <t>フクコモン</t>
    </rPh>
    <rPh sb="6" eb="8">
      <t>ニンイ</t>
    </rPh>
    <phoneticPr fontId="3"/>
  </si>
  <si>
    <t>3（副顧問：任意）</t>
    <rPh sb="2" eb="3">
      <t>huku</t>
    </rPh>
    <rPh sb="3" eb="5">
      <t>コモン</t>
    </rPh>
    <rPh sb="6" eb="8">
      <t>ニンイ</t>
    </rPh>
    <phoneticPr fontId="3"/>
  </si>
  <si>
    <t>「右クリック」→「画像の変更」で写真を挿入してください。
作品が確認できる程度の画質で、歪みや傾きがあっても構いません。色調補正なども必要ありません。</t>
    <rPh sb="1" eb="2">
      <t>ミギ</t>
    </rPh>
    <rPh sb="9" eb="11">
      <t>ガゾウ</t>
    </rPh>
    <rPh sb="12" eb="14">
      <t>ヘンコウ</t>
    </rPh>
    <rPh sb="16" eb="18">
      <t>シャシン</t>
    </rPh>
    <rPh sb="19" eb="21">
      <t>ソウニュウ</t>
    </rPh>
    <rPh sb="29" eb="31">
      <t>サクヒン</t>
    </rPh>
    <rPh sb="32" eb="34">
      <t>カクニン</t>
    </rPh>
    <rPh sb="37" eb="39">
      <t>テイド</t>
    </rPh>
    <rPh sb="40" eb="42">
      <t>ガシツ</t>
    </rPh>
    <rPh sb="44" eb="45">
      <t>ユガ</t>
    </rPh>
    <rPh sb="47" eb="48">
      <t>カタム</t>
    </rPh>
    <rPh sb="54" eb="55">
      <t>カマ</t>
    </rPh>
    <rPh sb="60" eb="64">
      <t>シキチョウホセイ</t>
    </rPh>
    <rPh sb="67" eb="69">
      <t>ヒツヨウ</t>
    </rPh>
    <phoneticPr fontId="3"/>
  </si>
  <si>
    <t>y-uehara-11@kyoto-be.ne.jp</t>
    <phoneticPr fontId="3"/>
  </si>
  <si>
    <t>このファイルはマクロを使用しています。</t>
    <rPh sb="11" eb="13">
      <t>シヨウ</t>
    </rPh>
    <phoneticPr fontId="3"/>
  </si>
  <si>
    <t>Windowsの場合…</t>
    <rPh sb="8" eb="10">
      <t>バアイ</t>
    </rPh>
    <phoneticPr fontId="3"/>
  </si>
  <si>
    <t>メッセージ バー（黄色）にセキュリティの警告「マクロが無効にされました。」と表示された場合、「コンテンツの有効化」をクリックしてください。</t>
    <phoneticPr fontId="3"/>
  </si>
  <si>
    <t>「マクロを無効にする」を選択した場合は、一度閉じて再度開き「マクロを有効にする」を選択してください。</t>
    <phoneticPr fontId="3"/>
  </si>
  <si>
    <t>Macの場合………</t>
    <rPh sb="4" eb="6">
      <t>バアイ</t>
    </rPh>
    <phoneticPr fontId="3"/>
  </si>
  <si>
    <t>「このファイルを信頼済みドキュメントにしますか？」と表示されますので「はい」を選択してください。</t>
    <rPh sb="26" eb="28">
      <t>ヒョウジ</t>
    </rPh>
    <rPh sb="39" eb="41">
      <t>センタク</t>
    </rPh>
    <phoneticPr fontId="3"/>
  </si>
  <si>
    <r>
      <t>参加申込書Ｂ（様式１-②）に入力した後、このファイルを</t>
    </r>
    <r>
      <rPr>
        <u val="double"/>
        <sz val="11"/>
        <rFont val="ＭＳ Ｐ明朝"/>
        <family val="1"/>
        <charset val="128"/>
      </rPr>
      <t>メールに添付して送信</t>
    </r>
    <r>
      <rPr>
        <sz val="11"/>
        <rFont val="ＭＳ Ｐ明朝"/>
        <family val="1"/>
        <charset val="128"/>
      </rPr>
      <t>してください。
（締め切り厳守）</t>
    </r>
    <rPh sb="14" eb="16">
      <t>ニュウリョク</t>
    </rPh>
    <rPh sb="18" eb="19">
      <t>アト</t>
    </rPh>
    <rPh sb="31" eb="33">
      <t>テンプ</t>
    </rPh>
    <rPh sb="35" eb="37">
      <t>ソウシン</t>
    </rPh>
    <rPh sb="46" eb="47">
      <t>シ</t>
    </rPh>
    <rPh sb="48" eb="49">
      <t>キ</t>
    </rPh>
    <rPh sb="50" eb="52">
      <t>ゲンシュ</t>
    </rPh>
    <phoneticPr fontId="3"/>
  </si>
  <si>
    <t>←Ａを入力後、最初に一度だけクリックしてください。再度クリックすると情報がリセットされます。</t>
    <rPh sb="3" eb="6">
      <t>ニュウリョクゴ</t>
    </rPh>
    <rPh sb="7" eb="9">
      <t>サイショ</t>
    </rPh>
    <rPh sb="10" eb="14">
      <t>イチド</t>
    </rPh>
    <rPh sb="25" eb="27">
      <t>サイド</t>
    </rPh>
    <rPh sb="34" eb="36">
      <t>ジョウホウ</t>
    </rPh>
    <phoneticPr fontId="3"/>
  </si>
  <si>
    <r>
      <t>次の欄は、府立学校のみ御記入下さい。※</t>
    </r>
    <r>
      <rPr>
        <b/>
        <sz val="11"/>
        <color indexed="8"/>
        <rFont val="ＭＳ 明朝"/>
        <family val="1"/>
        <charset val="128"/>
      </rPr>
      <t>今年度は耐震工事のため中止（入力の必要はありません。）</t>
    </r>
    <rPh sb="19" eb="22">
      <t>コンネンド</t>
    </rPh>
    <rPh sb="23" eb="25">
      <t>タイシン</t>
    </rPh>
    <rPh sb="25" eb="27">
      <t>コウジ</t>
    </rPh>
    <rPh sb="30" eb="32">
      <t>チュウシ</t>
    </rPh>
    <rPh sb="33" eb="35">
      <t>ニュウリョク</t>
    </rPh>
    <rPh sb="36" eb="38">
      <t>ヒツヨウ</t>
    </rPh>
    <phoneticPr fontId="3"/>
  </si>
  <si>
    <t>選択肢にあるものは該当項目を選択してください。作品の大きさは規格サイズの場合は選択してください。その他の場合はｃｍで入力してください。</t>
    <rPh sb="0" eb="3">
      <t>センタクシ</t>
    </rPh>
    <rPh sb="9" eb="11">
      <t>ガイトウ</t>
    </rPh>
    <rPh sb="11" eb="13">
      <t>コウモク</t>
    </rPh>
    <rPh sb="14" eb="16">
      <t>センタク</t>
    </rPh>
    <rPh sb="23" eb="25">
      <t>サクヒン</t>
    </rPh>
    <rPh sb="26" eb="27">
      <t>オオ</t>
    </rPh>
    <rPh sb="30" eb="32">
      <t>キカク</t>
    </rPh>
    <rPh sb="36" eb="38">
      <t>バアイ</t>
    </rPh>
    <rPh sb="39" eb="41">
      <t>センタク</t>
    </rPh>
    <rPh sb="50" eb="51">
      <t>タ</t>
    </rPh>
    <rPh sb="52" eb="54">
      <t>バアイ</t>
    </rPh>
    <rPh sb="58" eb="60">
      <t>ニュウリョク</t>
    </rPh>
    <phoneticPr fontId="3"/>
  </si>
  <si>
    <t>床面100cm×100cm×高さ200cm以内　重さ50kg以内</t>
    <rPh sb="0" eb="2">
      <t>ユカメン</t>
    </rPh>
    <rPh sb="14" eb="15">
      <t>タカ</t>
    </rPh>
    <rPh sb="21" eb="23">
      <t>イナイ</t>
    </rPh>
    <rPh sb="24" eb="25">
      <t>オモ</t>
    </rPh>
    <rPh sb="30" eb="32">
      <t>イナイ</t>
    </rPh>
    <phoneticPr fontId="3"/>
  </si>
  <si>
    <t>京都府立南丹高等学校</t>
    <rPh sb="0" eb="4">
      <t>キョウトフリツ</t>
    </rPh>
    <rPh sb="4" eb="5">
      <t>ミナミ</t>
    </rPh>
    <rPh sb="5" eb="6">
      <t>タン</t>
    </rPh>
    <rPh sb="6" eb="10">
      <t>コウトウガッコウ</t>
    </rPh>
    <phoneticPr fontId="10"/>
  </si>
  <si>
    <t>綾部(東分校全日制)</t>
  </si>
  <si>
    <t>京都共栄学園</t>
    <rPh sb="0" eb="2">
      <t>キョウト</t>
    </rPh>
    <rPh sb="2" eb="4">
      <t>キョウエイ</t>
    </rPh>
    <rPh sb="4" eb="6">
      <t>ガクエン</t>
    </rPh>
    <phoneticPr fontId="10"/>
  </si>
  <si>
    <t>京都共栄学園高等学校</t>
    <rPh sb="0" eb="2">
      <t>キョウト</t>
    </rPh>
    <rPh sb="2" eb="4">
      <t>キョウエイ</t>
    </rPh>
    <rPh sb="4" eb="6">
      <t>ガクエン</t>
    </rPh>
    <rPh sb="6" eb="8">
      <t>コウトウ</t>
    </rPh>
    <rPh sb="8" eb="10">
      <t>ガッコウ</t>
    </rPh>
    <phoneticPr fontId="10"/>
  </si>
  <si>
    <t>清明</t>
    <rPh sb="0" eb="2">
      <t>セイメイ</t>
    </rPh>
    <phoneticPr fontId="10"/>
  </si>
  <si>
    <t>京都府立清明高等学校</t>
    <rPh sb="0" eb="4">
      <t>キョウトフリツ</t>
    </rPh>
    <rPh sb="4" eb="6">
      <t>セイメイ</t>
    </rPh>
    <rPh sb="6" eb="8">
      <t>コウトウ</t>
    </rPh>
    <rPh sb="8" eb="10">
      <t>ガッコウ</t>
    </rPh>
    <phoneticPr fontId="10"/>
  </si>
  <si>
    <t>0773-58-2049</t>
  </si>
  <si>
    <t>福知山三和分校</t>
  </si>
  <si>
    <t>京都府立福知山高等学校三和分校</t>
  </si>
  <si>
    <t>602-0867</t>
  </si>
  <si>
    <t>京都市上京区寺町通荒神口下ル松蔭町131</t>
  </si>
  <si>
    <t>京都府宮津市滝馬23</t>
  </si>
  <si>
    <t>620-1442</t>
  </si>
  <si>
    <t>京都府福知山市三和町千束小字橋ノ谷３５－１</t>
  </si>
  <si>
    <t>第37回京都府高等学校総合文化祭</t>
    <phoneticPr fontId="3"/>
  </si>
  <si>
    <t>第37回京都府高等学校総合文化祭</t>
    <phoneticPr fontId="3"/>
  </si>
  <si>
    <t>No.</t>
    <phoneticPr fontId="3"/>
  </si>
  <si>
    <t>（今年度より）</t>
    <phoneticPr fontId="3"/>
  </si>
  <si>
    <r>
      <t xml:space="preserve">出品票（様式２）はトラック運送計画が決まってから作成してください。開催１ヶ月前を目安にお知らせします。
</t>
    </r>
    <r>
      <rPr>
        <u/>
        <sz val="11"/>
        <rFont val="ＭＳ Ｐ明朝"/>
        <family val="1"/>
        <charset val="128"/>
      </rPr>
      <t>作成の前に、プログラム校正用のPDFを参照して、参加申込書Ｂの「作品番号」を入力してください。</t>
    </r>
    <rPh sb="0" eb="3">
      <t>シュッピンヒョウ</t>
    </rPh>
    <rPh sb="4" eb="6">
      <t>ヨウシキ</t>
    </rPh>
    <rPh sb="24" eb="26">
      <t>サクセイ</t>
    </rPh>
    <rPh sb="33" eb="35">
      <t>カイサイ</t>
    </rPh>
    <rPh sb="36" eb="39">
      <t>カゲツマエ</t>
    </rPh>
    <rPh sb="40" eb="42">
      <t>メヤス</t>
    </rPh>
    <rPh sb="44" eb="45">
      <t>シ</t>
    </rPh>
    <rPh sb="52" eb="54">
      <t>サクセイ</t>
    </rPh>
    <rPh sb="55" eb="56">
      <t>マエ</t>
    </rPh>
    <phoneticPr fontId="3"/>
  </si>
  <si>
    <t>作成の後、写真を挿入してください。</t>
    <rPh sb="0" eb="2">
      <t>サクセイ</t>
    </rPh>
    <rPh sb="3" eb="4">
      <t>アト</t>
    </rPh>
    <rPh sb="5" eb="7">
      <t>シャシン</t>
    </rPh>
    <rPh sb="8" eb="10">
      <t>ソウニュウ</t>
    </rPh>
    <phoneticPr fontId="3"/>
  </si>
  <si>
    <t>コメント</t>
    <phoneticPr fontId="3"/>
  </si>
  <si>
    <t>コメント</t>
    <phoneticPr fontId="3"/>
  </si>
  <si>
    <t>作者によるコメント（30文字以内）</t>
    <rPh sb="0" eb="2">
      <t>サクシャ</t>
    </rPh>
    <rPh sb="12" eb="14">
      <t>モジ</t>
    </rPh>
    <rPh sb="14" eb="16">
      <t>イナイ</t>
    </rPh>
    <phoneticPr fontId="3"/>
  </si>
  <si>
    <t>コメント</t>
    <phoneticPr fontId="3"/>
  </si>
  <si>
    <t>作者によるコメント・解説を30文字以内で入力してください。（今年度より）</t>
    <rPh sb="0" eb="2">
      <t>サクシャ</t>
    </rPh>
    <rPh sb="10" eb="12">
      <t>カイセツ</t>
    </rPh>
    <rPh sb="15" eb="17">
      <t>モジ</t>
    </rPh>
    <rPh sb="17" eb="19">
      <t>イナイ</t>
    </rPh>
    <rPh sb="20" eb="22">
      <t>ニュウリョク</t>
    </rPh>
    <rPh sb="30" eb="33">
      <t>コンネンド</t>
    </rPh>
    <phoneticPr fontId="3"/>
  </si>
  <si>
    <t>作成の前に、プログラム校正用のPDFを参照して、参加申込書Ｂの「作品番号」を入力してください。</t>
    <rPh sb="0" eb="2">
      <t>サクセイ</t>
    </rPh>
    <rPh sb="3" eb="4">
      <t>マエ</t>
    </rPh>
    <phoneticPr fontId="3"/>
  </si>
  <si>
    <t>（今年度より）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</si>
</sst>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30"/>
      <name val="ＭＳ Ｐ明朝"/>
      <family val="1"/>
      <charset val="128"/>
    </font>
    <font>
      <b/>
      <sz val="36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48"/>
      <name val="ＭＳ Ｐ明朝"/>
      <family val="1"/>
      <charset val="128"/>
    </font>
    <font>
      <sz val="18"/>
      <color indexed="81"/>
      <name val="ＭＳ Ｐゴシック"/>
      <family val="3"/>
      <charset val="128"/>
    </font>
    <font>
      <b/>
      <sz val="48"/>
      <name val="ＭＳ Ｐ明朝"/>
      <family val="1"/>
      <charset val="128"/>
    </font>
    <font>
      <b/>
      <sz val="72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ゴシック"/>
      <family val="3"/>
      <charset val="128"/>
    </font>
    <font>
      <u val="double"/>
      <sz val="11"/>
      <name val="ＭＳ Ｐ明朝"/>
      <family val="1"/>
      <charset val="128"/>
    </font>
    <font>
      <b/>
      <sz val="11"/>
      <color indexed="8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2"/>
      <color rgb="FF000000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2"/>
      <color theme="0" tint="-0.34998626667073579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u/>
      <sz val="16"/>
      <color rgb="FF000000"/>
      <name val="ＭＳ 明朝"/>
      <family val="1"/>
      <charset val="128"/>
    </font>
    <font>
      <sz val="14"/>
      <color theme="0" tint="-0.34998626667073579"/>
      <name val="ＭＳ 明朝"/>
      <family val="1"/>
      <charset val="128"/>
    </font>
    <font>
      <sz val="9"/>
      <color indexed="81"/>
      <name val="MS P ゴシック"/>
      <family val="3"/>
      <charset val="128"/>
    </font>
    <font>
      <u/>
      <sz val="11"/>
      <name val="ＭＳ Ｐ明朝"/>
      <family val="1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202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9" fillId="0" borderId="0" xfId="0" applyFont="1"/>
    <xf numFmtId="0" fontId="30" fillId="0" borderId="5" xfId="0" applyFont="1" applyFill="1" applyBorder="1" applyAlignment="1">
      <alignment horizontal="left" vertical="center" wrapText="1" indent="1"/>
    </xf>
    <xf numFmtId="0" fontId="4" fillId="0" borderId="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31" fillId="0" borderId="0" xfId="0" applyFont="1" applyAlignment="1">
      <alignment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5" fillId="0" borderId="0" xfId="0" applyFont="1"/>
    <xf numFmtId="0" fontId="4" fillId="0" borderId="0" xfId="0" applyFont="1"/>
    <xf numFmtId="0" fontId="0" fillId="2" borderId="0" xfId="0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horizontal="left" vertical="center" indent="1"/>
    </xf>
    <xf numFmtId="0" fontId="32" fillId="0" borderId="0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/>
    </xf>
    <xf numFmtId="0" fontId="19" fillId="0" borderId="0" xfId="0" applyFont="1"/>
    <xf numFmtId="0" fontId="0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indent="1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9" fillId="0" borderId="0" xfId="0" applyFont="1" applyFill="1"/>
    <xf numFmtId="0" fontId="30" fillId="0" borderId="0" xfId="0" applyFont="1" applyFill="1" applyAlignment="1">
      <alignment horizontal="left" vertical="center" indent="1"/>
    </xf>
    <xf numFmtId="0" fontId="30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justify" vertical="center"/>
    </xf>
    <xf numFmtId="0" fontId="8" fillId="0" borderId="7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left" vertical="center" wrapText="1" indent="1"/>
    </xf>
    <xf numFmtId="0" fontId="30" fillId="0" borderId="16" xfId="0" applyFont="1" applyFill="1" applyBorder="1" applyAlignment="1">
      <alignment horizontal="left" vertical="center" wrapText="1" indent="1"/>
    </xf>
    <xf numFmtId="0" fontId="13" fillId="0" borderId="15" xfId="0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left" vertical="center" wrapText="1" indent="1"/>
    </xf>
    <xf numFmtId="0" fontId="33" fillId="0" borderId="19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vertical="center" wrapText="1"/>
    </xf>
    <xf numFmtId="0" fontId="30" fillId="0" borderId="21" xfId="0" applyFont="1" applyFill="1" applyBorder="1" applyAlignment="1">
      <alignment horizontal="justify" vertical="center" wrapText="1"/>
    </xf>
    <xf numFmtId="0" fontId="30" fillId="0" borderId="17" xfId="0" applyFont="1" applyFill="1" applyBorder="1" applyAlignment="1">
      <alignment horizontal="left" vertical="center" wrapText="1" indent="1"/>
    </xf>
    <xf numFmtId="0" fontId="33" fillId="0" borderId="11" xfId="0" applyFont="1" applyFill="1" applyBorder="1" applyAlignment="1">
      <alignment horizontal="center" vertical="center" shrinkToFit="1"/>
    </xf>
    <xf numFmtId="0" fontId="7" fillId="0" borderId="22" xfId="1" applyFill="1" applyBorder="1" applyAlignment="1" applyProtection="1">
      <alignment horizontal="left" vertical="center" wrapText="1" indent="1" shrinkToFit="1"/>
    </xf>
    <xf numFmtId="0" fontId="30" fillId="0" borderId="6" xfId="0" applyFont="1" applyFill="1" applyBorder="1" applyAlignment="1">
      <alignment horizontal="left" vertical="center" wrapText="1" indent="1" shrinkToFit="1"/>
    </xf>
    <xf numFmtId="0" fontId="30" fillId="0" borderId="5" xfId="0" applyFont="1" applyFill="1" applyBorder="1" applyAlignment="1">
      <alignment horizontal="left" vertical="center" wrapText="1" indent="1" shrinkToFit="1"/>
    </xf>
    <xf numFmtId="0" fontId="30" fillId="0" borderId="14" xfId="0" applyFont="1" applyFill="1" applyBorder="1" applyAlignment="1">
      <alignment horizontal="left" vertical="center" wrapText="1" indent="1" shrinkToFit="1"/>
    </xf>
    <xf numFmtId="0" fontId="30" fillId="0" borderId="23" xfId="0" applyFont="1" applyFill="1" applyBorder="1" applyAlignment="1">
      <alignment horizontal="left" vertical="center" wrapText="1" indent="1" shrinkToFit="1"/>
    </xf>
    <xf numFmtId="0" fontId="4" fillId="0" borderId="15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 wrapText="1"/>
    </xf>
    <xf numFmtId="0" fontId="25" fillId="0" borderId="27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vertical="top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7" fillId="0" borderId="0" xfId="1" applyAlignment="1" applyProtection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29" fillId="0" borderId="0" xfId="0" applyFont="1" applyAlignment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5" xfId="0" applyFont="1" applyFill="1" applyBorder="1" applyAlignment="1">
      <alignment horizontal="center" vertical="center" shrinkToFit="1"/>
    </xf>
    <xf numFmtId="0" fontId="36" fillId="0" borderId="5" xfId="0" applyFont="1" applyFill="1" applyBorder="1" applyAlignment="1">
      <alignment horizontal="left" vertical="center" indent="1"/>
    </xf>
    <xf numFmtId="0" fontId="37" fillId="0" borderId="5" xfId="0" applyFont="1" applyFill="1" applyBorder="1" applyAlignment="1">
      <alignment horizontal="left" vertical="center" wrapText="1" indent="1"/>
    </xf>
    <xf numFmtId="0" fontId="37" fillId="0" borderId="15" xfId="0" applyFont="1" applyFill="1" applyBorder="1" applyAlignment="1">
      <alignment horizontal="left" indent="1"/>
    </xf>
    <xf numFmtId="0" fontId="17" fillId="0" borderId="1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indent="1"/>
    </xf>
    <xf numFmtId="0" fontId="4" fillId="0" borderId="21" xfId="0" applyFont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1" fillId="0" borderId="0" xfId="0" applyFont="1" applyAlignment="1">
      <alignment horizontal="left" inden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0" fillId="0" borderId="39" xfId="0" applyFont="1" applyFill="1" applyBorder="1" applyAlignment="1">
      <alignment horizontal="left" vertical="center" wrapText="1" indent="1"/>
    </xf>
    <xf numFmtId="0" fontId="30" fillId="0" borderId="16" xfId="0" applyFont="1" applyFill="1" applyBorder="1" applyAlignment="1">
      <alignment horizontal="left" vertical="center" wrapText="1" indent="1"/>
    </xf>
    <xf numFmtId="0" fontId="30" fillId="0" borderId="33" xfId="0" applyFont="1" applyFill="1" applyBorder="1" applyAlignment="1">
      <alignment horizontal="left" vertical="center" wrapText="1" indent="1"/>
    </xf>
    <xf numFmtId="0" fontId="30" fillId="0" borderId="40" xfId="0" applyFont="1" applyFill="1" applyBorder="1" applyAlignment="1">
      <alignment horizontal="left" vertical="center" wrapText="1" indent="1" shrinkToFit="1"/>
    </xf>
    <xf numFmtId="0" fontId="30" fillId="0" borderId="41" xfId="0" applyFont="1" applyFill="1" applyBorder="1" applyAlignment="1">
      <alignment horizontal="left" vertical="center" wrapText="1" indent="1" shrinkToFit="1"/>
    </xf>
    <xf numFmtId="0" fontId="36" fillId="0" borderId="10" xfId="0" applyFont="1" applyFill="1" applyBorder="1" applyAlignment="1">
      <alignment horizontal="left" vertical="center" indent="1"/>
    </xf>
    <xf numFmtId="0" fontId="36" fillId="0" borderId="20" xfId="0" applyFont="1" applyFill="1" applyBorder="1" applyAlignment="1">
      <alignment horizontal="left" vertical="center" indent="1"/>
    </xf>
    <xf numFmtId="0" fontId="36" fillId="0" borderId="0" xfId="0" applyFont="1" applyFill="1" applyBorder="1" applyAlignment="1">
      <alignment horizontal="left" vertical="center" indent="1"/>
    </xf>
    <xf numFmtId="0" fontId="36" fillId="0" borderId="42" xfId="0" applyFont="1" applyFill="1" applyBorder="1" applyAlignment="1">
      <alignment horizontal="left" vertical="center" indent="1"/>
    </xf>
    <xf numFmtId="0" fontId="8" fillId="0" borderId="5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0" fillId="0" borderId="43" xfId="0" applyFont="1" applyFill="1" applyBorder="1" applyAlignment="1">
      <alignment horizontal="left" vertical="center" wrapText="1" indent="1"/>
    </xf>
    <xf numFmtId="0" fontId="30" fillId="0" borderId="44" xfId="0" applyFont="1" applyFill="1" applyBorder="1" applyAlignment="1">
      <alignment horizontal="left" vertical="center" wrapText="1" indent="1"/>
    </xf>
    <xf numFmtId="0" fontId="30" fillId="0" borderId="45" xfId="0" applyFont="1" applyFill="1" applyBorder="1" applyAlignment="1">
      <alignment horizontal="left" vertical="center" wrapText="1" indent="1"/>
    </xf>
    <xf numFmtId="0" fontId="30" fillId="0" borderId="41" xfId="0" applyFont="1" applyFill="1" applyBorder="1" applyAlignment="1">
      <alignment horizontal="left" vertical="center" wrapText="1" indent="1"/>
    </xf>
    <xf numFmtId="0" fontId="33" fillId="0" borderId="46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left" vertical="center" wrapText="1" indent="1" shrinkToFit="1"/>
    </xf>
    <xf numFmtId="0" fontId="30" fillId="0" borderId="47" xfId="0" applyFont="1" applyFill="1" applyBorder="1" applyAlignment="1">
      <alignment horizontal="left" vertical="center" wrapText="1" indent="1" shrinkToFit="1"/>
    </xf>
    <xf numFmtId="0" fontId="30" fillId="0" borderId="10" xfId="0" applyFont="1" applyFill="1" applyBorder="1" applyAlignment="1">
      <alignment horizontal="left" vertical="center" wrapText="1" indent="1"/>
    </xf>
    <xf numFmtId="0" fontId="30" fillId="0" borderId="21" xfId="0" applyFont="1" applyFill="1" applyBorder="1" applyAlignment="1">
      <alignment horizontal="left" vertical="center" wrapText="1" indent="1"/>
    </xf>
    <xf numFmtId="0" fontId="30" fillId="0" borderId="15" xfId="0" applyFont="1" applyFill="1" applyBorder="1" applyAlignment="1">
      <alignment horizontal="left" vertical="center" wrapText="1" indent="1" shrinkToFit="1"/>
    </xf>
    <xf numFmtId="0" fontId="30" fillId="0" borderId="33" xfId="0" applyFont="1" applyFill="1" applyBorder="1" applyAlignment="1">
      <alignment horizontal="left" vertical="center" wrapText="1" indent="1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right" vertical="center" indent="2"/>
    </xf>
    <xf numFmtId="0" fontId="39" fillId="0" borderId="34" xfId="0" applyFont="1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indent="1"/>
    </xf>
    <xf numFmtId="0" fontId="8" fillId="0" borderId="15" xfId="0" applyFont="1" applyFill="1" applyBorder="1" applyAlignment="1">
      <alignment horizontal="left" vertical="center" indent="1"/>
    </xf>
    <xf numFmtId="0" fontId="13" fillId="0" borderId="10" xfId="0" applyFont="1" applyFill="1" applyBorder="1" applyAlignment="1">
      <alignment horizontal="left" vertical="center" wrapText="1" shrinkToFit="1"/>
    </xf>
    <xf numFmtId="0" fontId="13" fillId="0" borderId="30" xfId="0" applyFont="1" applyFill="1" applyBorder="1" applyAlignment="1">
      <alignment horizontal="left" vertical="center" wrapText="1" shrinkToFit="1"/>
    </xf>
    <xf numFmtId="0" fontId="36" fillId="0" borderId="36" xfId="0" applyFont="1" applyFill="1" applyBorder="1" applyAlignment="1">
      <alignment horizontal="left" vertical="center" indent="1"/>
    </xf>
    <xf numFmtId="0" fontId="36" fillId="0" borderId="37" xfId="0" applyFont="1" applyFill="1" applyBorder="1" applyAlignment="1">
      <alignment horizontal="left" vertical="center" indent="1"/>
    </xf>
    <xf numFmtId="0" fontId="36" fillId="0" borderId="38" xfId="0" applyFont="1" applyFill="1" applyBorder="1" applyAlignment="1">
      <alignment horizontal="left" vertical="center" indent="1"/>
    </xf>
    <xf numFmtId="0" fontId="13" fillId="0" borderId="29" xfId="0" applyFont="1" applyFill="1" applyBorder="1" applyAlignment="1">
      <alignment horizontal="left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4" fillId="0" borderId="5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63" xfId="0" applyNumberFormat="1" applyFont="1" applyBorder="1" applyAlignment="1">
      <alignment horizontal="center" vertical="center"/>
    </xf>
    <xf numFmtId="0" fontId="4" fillId="0" borderId="64" xfId="0" applyNumberFormat="1" applyFont="1" applyBorder="1" applyAlignment="1">
      <alignment horizontal="center" vertical="center"/>
    </xf>
    <xf numFmtId="0" fontId="4" fillId="0" borderId="6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 wrapText="1" shrinkToFit="1"/>
    </xf>
    <xf numFmtId="0" fontId="21" fillId="0" borderId="54" xfId="0" applyFont="1" applyBorder="1" applyAlignment="1">
      <alignment horizontal="center" vertical="center" wrapText="1" shrinkToFit="1"/>
    </xf>
    <xf numFmtId="0" fontId="21" fillId="0" borderId="55" xfId="0" applyFont="1" applyBorder="1" applyAlignment="1">
      <alignment horizontal="center" vertical="center" wrapText="1" shrinkToFit="1"/>
    </xf>
    <xf numFmtId="0" fontId="6" fillId="0" borderId="48" xfId="0" applyFont="1" applyBorder="1" applyAlignment="1">
      <alignment horizontal="center" wrapText="1" shrinkToFit="1"/>
    </xf>
    <xf numFmtId="0" fontId="6" fillId="0" borderId="56" xfId="0" applyFont="1" applyBorder="1" applyAlignment="1">
      <alignment horizontal="center" shrinkToFit="1"/>
    </xf>
    <xf numFmtId="0" fontId="6" fillId="0" borderId="47" xfId="0" applyFont="1" applyBorder="1" applyAlignment="1">
      <alignment horizontal="center" shrinkToFit="1"/>
    </xf>
    <xf numFmtId="0" fontId="24" fillId="0" borderId="5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5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20" fillId="0" borderId="60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31">
    <dxf>
      <fill>
        <patternFill patternType="solid">
          <fgColor indexed="64"/>
          <bgColor rgb="FFFDFC9A"/>
        </patternFill>
      </fill>
    </dxf>
    <dxf>
      <fill>
        <patternFill patternType="solid">
          <fgColor indexed="64"/>
          <bgColor rgb="FFFDFC9A"/>
        </patternFill>
      </fill>
    </dxf>
    <dxf>
      <fill>
        <patternFill patternType="solid">
          <fgColor indexed="64"/>
          <bgColor rgb="FFF4B073"/>
        </patternFill>
      </fill>
    </dxf>
    <dxf>
      <fill>
        <patternFill patternType="solid">
          <fgColor indexed="64"/>
          <bgColor rgb="FFFDFC9A"/>
        </patternFill>
      </fill>
    </dxf>
    <dxf>
      <fill>
        <patternFill patternType="solid">
          <fgColor indexed="64"/>
          <bgColor rgb="FFFDFC9A"/>
        </patternFill>
      </fill>
    </dxf>
    <dxf>
      <fill>
        <patternFill patternType="solid">
          <fgColor indexed="64"/>
          <bgColor rgb="FFF4B073"/>
        </patternFill>
      </fill>
    </dxf>
    <dxf>
      <fill>
        <patternFill patternType="solid">
          <fgColor indexed="64"/>
          <bgColor rgb="FFF4B073"/>
        </patternFill>
      </fill>
    </dxf>
    <dxf>
      <fill>
        <patternFill patternType="solid">
          <fgColor indexed="64"/>
          <bgColor rgb="FFF4B073"/>
        </patternFill>
      </fill>
    </dxf>
    <dxf>
      <fill>
        <patternFill patternType="solid">
          <fgColor indexed="64"/>
          <bgColor rgb="FFC3FFFF"/>
        </patternFill>
      </fill>
    </dxf>
    <dxf>
      <fill>
        <patternFill patternType="solid">
          <fgColor indexed="64"/>
          <bgColor rgb="FFFDFC9A"/>
        </patternFill>
      </fill>
    </dxf>
    <dxf>
      <fill>
        <patternFill patternType="solid">
          <fgColor indexed="64"/>
          <bgColor rgb="FFFDFC9A"/>
        </patternFill>
      </fill>
    </dxf>
    <dxf>
      <fill>
        <patternFill patternType="solid">
          <fgColor indexed="64"/>
          <bgColor rgb="FFF4B073"/>
        </patternFill>
      </fill>
    </dxf>
    <dxf>
      <fill>
        <patternFill patternType="solid">
          <fgColor indexed="64"/>
          <bgColor rgb="FFFDFC9A"/>
        </patternFill>
      </fill>
    </dxf>
    <dxf>
      <fill>
        <patternFill patternType="solid">
          <fgColor indexed="64"/>
          <bgColor rgb="FFFDFC9A"/>
        </patternFill>
      </fill>
    </dxf>
    <dxf>
      <fill>
        <patternFill patternType="solid">
          <fgColor indexed="64"/>
          <bgColor rgb="FFF4B073"/>
        </patternFill>
      </fill>
    </dxf>
    <dxf>
      <fill>
        <patternFill patternType="solid">
          <fgColor indexed="64"/>
          <bgColor rgb="FFF4B073"/>
        </patternFill>
      </fill>
    </dxf>
    <dxf>
      <fill>
        <patternFill patternType="solid">
          <fgColor indexed="64"/>
          <bgColor rgb="FFF4B073"/>
        </patternFill>
      </fill>
    </dxf>
    <dxf>
      <fill>
        <patternFill patternType="solid">
          <fgColor indexed="64"/>
          <bgColor rgb="FFC3FFFF"/>
        </patternFill>
      </fill>
    </dxf>
    <dxf>
      <fill>
        <patternFill patternType="solid">
          <fgColor indexed="64"/>
          <bgColor rgb="FFC3FFFF"/>
        </patternFill>
      </fill>
    </dxf>
    <dxf>
      <fill>
        <patternFill patternType="solid">
          <fgColor indexed="64"/>
          <bgColor rgb="FFC3FFFF"/>
        </patternFill>
      </fill>
    </dxf>
    <dxf>
      <fill>
        <patternFill patternType="solid">
          <fgColor indexed="64"/>
          <bgColor rgb="FFC3FFFF"/>
        </patternFill>
      </fill>
    </dxf>
    <dxf>
      <fill>
        <patternFill patternType="solid">
          <fgColor indexed="64"/>
          <bgColor rgb="FFC3FFFF"/>
        </patternFill>
      </fill>
    </dxf>
    <dxf>
      <fill>
        <patternFill patternType="solid">
          <fgColor indexed="64"/>
          <bgColor rgb="FFC3FFFF"/>
        </patternFill>
      </fill>
    </dxf>
    <dxf>
      <fill>
        <patternFill patternType="solid">
          <fgColor indexed="64"/>
          <bgColor rgb="FFC3FFFF"/>
        </patternFill>
      </fill>
    </dxf>
    <dxf>
      <fill>
        <patternFill patternType="solid">
          <fgColor indexed="64"/>
          <bgColor rgb="FFFBBE86"/>
        </patternFill>
      </fill>
    </dxf>
    <dxf>
      <fill>
        <patternFill patternType="solid">
          <fgColor indexed="64"/>
          <bgColor rgb="FFC3FFFF"/>
        </patternFill>
      </fill>
    </dxf>
    <dxf>
      <fill>
        <patternFill patternType="solid">
          <fgColor indexed="64"/>
          <bgColor rgb="FFC3FFFF"/>
        </patternFill>
      </fill>
    </dxf>
    <dxf>
      <fill>
        <patternFill patternType="solid">
          <fgColor indexed="64"/>
          <bgColor rgb="FFC3FFFF"/>
        </patternFill>
      </fill>
    </dxf>
    <dxf>
      <fill>
        <patternFill patternType="solid">
          <fgColor indexed="64"/>
          <bgColor rgb="FFC3FFFF"/>
        </patternFill>
      </fill>
    </dxf>
    <dxf>
      <fill>
        <patternFill patternType="solid">
          <fgColor indexed="64"/>
          <bgColor rgb="FFC3FFFF"/>
        </patternFill>
      </fill>
    </dxf>
    <dxf>
      <fill>
        <patternFill patternType="solid">
          <fgColor indexed="64"/>
          <bgColor rgb="FFFBBE8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0</xdr:row>
      <xdr:rowOff>66675</xdr:rowOff>
    </xdr:from>
    <xdr:to>
      <xdr:col>2</xdr:col>
      <xdr:colOff>1219200</xdr:colOff>
      <xdr:row>0</xdr:row>
      <xdr:rowOff>409575</xdr:rowOff>
    </xdr:to>
    <xdr:sp macro="[0]!copyrows" textlink="">
      <xdr:nvSpPr>
        <xdr:cNvPr id="9409" name="角丸四角形 1"/>
        <xdr:cNvSpPr>
          <a:spLocks noChangeArrowheads="1"/>
        </xdr:cNvSpPr>
      </xdr:nvSpPr>
      <xdr:spPr bwMode="auto">
        <a:xfrm>
          <a:off x="923925" y="66675"/>
          <a:ext cx="1228725" cy="342900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/>
        </a:gradFill>
        <a:ln w="9525">
          <a:solidFill>
            <a:srgbClr val="4A7EBB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8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入力を開始する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11</xdr:row>
      <xdr:rowOff>57150</xdr:rowOff>
    </xdr:from>
    <xdr:to>
      <xdr:col>2</xdr:col>
      <xdr:colOff>152400</xdr:colOff>
      <xdr:row>13</xdr:row>
      <xdr:rowOff>133350</xdr:rowOff>
    </xdr:to>
    <xdr:sp macro="[0]!copysheets" textlink="">
      <xdr:nvSpPr>
        <xdr:cNvPr id="15438" name="角丸四角形 1"/>
        <xdr:cNvSpPr>
          <a:spLocks noChangeArrowheads="1"/>
        </xdr:cNvSpPr>
      </xdr:nvSpPr>
      <xdr:spPr bwMode="auto">
        <a:xfrm>
          <a:off x="200025" y="1800225"/>
          <a:ext cx="1552575" cy="419100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/>
        </a:gradFill>
        <a:ln w="9525">
          <a:solidFill>
            <a:srgbClr val="4A7EBB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8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出品票を作成する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10</xdr:row>
      <xdr:rowOff>314325</xdr:rowOff>
    </xdr:from>
    <xdr:to>
      <xdr:col>3</xdr:col>
      <xdr:colOff>1514475</xdr:colOff>
      <xdr:row>10</xdr:row>
      <xdr:rowOff>4267200</xdr:rowOff>
    </xdr:to>
    <xdr:pic>
      <xdr:nvPicPr>
        <xdr:cNvPr id="13396" name="図 2" descr="作品写真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7439025"/>
          <a:ext cx="46386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K26"/>
  <sheetViews>
    <sheetView tabSelected="1" zoomScaleNormal="100" workbookViewId="0"/>
  </sheetViews>
  <sheetFormatPr defaultColWidth="13" defaultRowHeight="13.5"/>
  <cols>
    <col min="1" max="1" width="3.625" style="6" customWidth="1"/>
    <col min="2" max="2" width="3.375" style="6" customWidth="1"/>
    <col min="3" max="3" width="7.125" style="6" customWidth="1"/>
    <col min="4" max="4" width="9" style="6" customWidth="1"/>
    <col min="5" max="5" width="71" style="92" customWidth="1"/>
    <col min="6" max="6" width="16.625" style="6" customWidth="1"/>
    <col min="7" max="8" width="12.875" style="6" customWidth="1"/>
    <col min="9" max="10" width="7.875" style="6" customWidth="1"/>
    <col min="11" max="11" width="14.375" style="1" customWidth="1"/>
    <col min="12" max="12" width="5.375" style="1" customWidth="1"/>
    <col min="13" max="16384" width="13" style="1"/>
  </cols>
  <sheetData>
    <row r="1" spans="1:10" s="42" customFormat="1" ht="24">
      <c r="A1" s="93" t="s">
        <v>687</v>
      </c>
      <c r="B1" s="93"/>
      <c r="C1" s="93"/>
      <c r="D1" s="94"/>
      <c r="E1" s="95"/>
      <c r="F1" s="41"/>
      <c r="G1" s="41"/>
      <c r="H1" s="41"/>
      <c r="I1" s="41"/>
      <c r="J1" s="41"/>
    </row>
    <row r="2" spans="1:10" s="40" customFormat="1">
      <c r="A2" s="96"/>
      <c r="B2" s="96"/>
      <c r="C2" s="96"/>
      <c r="D2" s="102"/>
      <c r="E2" s="103"/>
      <c r="F2" s="44"/>
      <c r="G2" s="44"/>
      <c r="H2" s="44"/>
      <c r="I2" s="44"/>
      <c r="J2" s="44"/>
    </row>
    <row r="3" spans="1:10" s="40" customFormat="1">
      <c r="A3" s="96">
        <v>1</v>
      </c>
      <c r="B3" s="96" t="s">
        <v>714</v>
      </c>
      <c r="C3" s="97"/>
      <c r="D3" s="97"/>
      <c r="E3" s="98"/>
    </row>
    <row r="4" spans="1:10" s="40" customFormat="1" ht="27">
      <c r="A4" s="96"/>
      <c r="B4" s="96"/>
      <c r="C4" s="96" t="s">
        <v>715</v>
      </c>
      <c r="D4" s="97"/>
      <c r="E4" s="99" t="s">
        <v>716</v>
      </c>
    </row>
    <row r="5" spans="1:10" s="40" customFormat="1" ht="27">
      <c r="A5" s="96"/>
      <c r="B5" s="96"/>
      <c r="C5" s="97"/>
      <c r="D5" s="97"/>
      <c r="E5" s="99" t="s">
        <v>719</v>
      </c>
    </row>
    <row r="6" spans="1:10" s="40" customFormat="1" ht="27">
      <c r="A6" s="96"/>
      <c r="B6" s="96"/>
      <c r="C6" s="96" t="s">
        <v>718</v>
      </c>
      <c r="D6" s="97"/>
      <c r="E6" s="99" t="s">
        <v>717</v>
      </c>
    </row>
    <row r="7" spans="1:10" s="40" customFormat="1">
      <c r="A7" s="96"/>
      <c r="B7" s="96"/>
      <c r="C7" s="96"/>
      <c r="D7" s="97"/>
      <c r="E7" s="99"/>
    </row>
    <row r="8" spans="1:10" s="40" customFormat="1">
      <c r="A8" s="96">
        <v>2</v>
      </c>
      <c r="B8" s="123" t="s">
        <v>707</v>
      </c>
      <c r="C8" s="123"/>
      <c r="D8" s="123"/>
      <c r="E8" s="123"/>
    </row>
    <row r="9" spans="1:10" s="40" customFormat="1">
      <c r="A9" s="96"/>
      <c r="B9" s="97"/>
      <c r="C9" s="100" t="s">
        <v>689</v>
      </c>
      <c r="D9" s="97"/>
      <c r="E9" s="98"/>
    </row>
    <row r="10" spans="1:10" s="40" customFormat="1">
      <c r="A10" s="96"/>
      <c r="B10" s="97"/>
      <c r="C10" s="100" t="s">
        <v>690</v>
      </c>
      <c r="D10" s="97"/>
      <c r="E10" s="98"/>
    </row>
    <row r="11" spans="1:10" s="40" customFormat="1">
      <c r="A11" s="96"/>
      <c r="B11" s="97"/>
      <c r="C11" s="100" t="s">
        <v>691</v>
      </c>
      <c r="D11" s="97"/>
      <c r="E11" s="98"/>
    </row>
    <row r="12" spans="1:10" s="40" customFormat="1">
      <c r="A12" s="96"/>
      <c r="B12" s="97"/>
      <c r="C12" s="100"/>
      <c r="D12" s="97"/>
      <c r="E12" s="98"/>
    </row>
    <row r="13" spans="1:10" s="40" customFormat="1" ht="27" customHeight="1">
      <c r="A13" s="96">
        <v>3</v>
      </c>
      <c r="B13" s="123" t="s">
        <v>720</v>
      </c>
      <c r="C13" s="123"/>
      <c r="D13" s="123"/>
      <c r="E13" s="123"/>
    </row>
    <row r="14" spans="1:10" s="40" customFormat="1">
      <c r="A14" s="96"/>
      <c r="B14" s="97"/>
      <c r="C14" s="96" t="s">
        <v>692</v>
      </c>
      <c r="D14" s="101" t="s">
        <v>713</v>
      </c>
      <c r="E14" s="98"/>
    </row>
    <row r="15" spans="1:10" s="40" customFormat="1">
      <c r="A15" s="96"/>
      <c r="B15" s="97"/>
      <c r="C15" s="96"/>
      <c r="D15" s="101"/>
      <c r="E15" s="98"/>
    </row>
    <row r="16" spans="1:10" s="40" customFormat="1" ht="27" customHeight="1">
      <c r="A16" s="96">
        <v>4</v>
      </c>
      <c r="B16" s="123" t="s">
        <v>723</v>
      </c>
      <c r="C16" s="123"/>
      <c r="D16" s="123"/>
      <c r="E16" s="123"/>
    </row>
    <row r="17" spans="1:11" s="40" customFormat="1">
      <c r="A17" s="96"/>
      <c r="B17" s="96"/>
      <c r="C17" s="96" t="s">
        <v>704</v>
      </c>
      <c r="D17" s="97"/>
      <c r="E17" s="98"/>
    </row>
    <row r="18" spans="1:11" s="40" customFormat="1">
      <c r="A18" s="96"/>
      <c r="B18" s="96"/>
      <c r="C18" s="96"/>
      <c r="D18" s="97"/>
      <c r="E18" s="98"/>
    </row>
    <row r="19" spans="1:11" s="40" customFormat="1">
      <c r="A19" s="96">
        <v>5</v>
      </c>
      <c r="B19" s="124" t="s">
        <v>688</v>
      </c>
      <c r="C19" s="124"/>
      <c r="D19" s="124"/>
      <c r="E19" s="124"/>
      <c r="F19" s="43"/>
      <c r="G19" s="43"/>
      <c r="H19" s="43"/>
      <c r="I19" s="43"/>
      <c r="J19" s="43"/>
      <c r="K19" s="43"/>
    </row>
    <row r="20" spans="1:11" s="40" customFormat="1">
      <c r="A20" s="96"/>
      <c r="B20" s="100"/>
      <c r="C20" s="100"/>
      <c r="D20" s="100"/>
      <c r="E20" s="99"/>
      <c r="F20" s="43"/>
      <c r="G20" s="43"/>
      <c r="H20" s="43"/>
      <c r="I20" s="43"/>
      <c r="J20" s="43"/>
      <c r="K20" s="43"/>
    </row>
    <row r="21" spans="1:11" s="40" customFormat="1">
      <c r="A21" s="119">
        <v>6</v>
      </c>
      <c r="B21" s="124" t="s">
        <v>749</v>
      </c>
      <c r="C21" s="124"/>
      <c r="D21" s="124"/>
      <c r="E21" s="124"/>
      <c r="F21" s="43"/>
      <c r="G21" s="43"/>
      <c r="H21" s="43"/>
      <c r="I21" s="43"/>
      <c r="J21" s="43"/>
      <c r="K21" s="43"/>
    </row>
    <row r="22" spans="1:11" s="40" customFormat="1">
      <c r="A22" s="119"/>
      <c r="B22" s="118"/>
      <c r="C22" s="118"/>
      <c r="D22" s="118"/>
      <c r="E22" s="117"/>
      <c r="F22" s="43"/>
      <c r="G22" s="43"/>
      <c r="H22" s="43"/>
      <c r="I22" s="43"/>
      <c r="J22" s="43"/>
      <c r="K22" s="43"/>
    </row>
    <row r="23" spans="1:11" s="40" customFormat="1" ht="27" customHeight="1">
      <c r="A23" s="96">
        <v>7</v>
      </c>
      <c r="B23" s="121" t="s">
        <v>743</v>
      </c>
      <c r="C23" s="122"/>
      <c r="D23" s="122"/>
      <c r="E23" s="122"/>
      <c r="F23" s="43"/>
      <c r="G23" s="43"/>
      <c r="H23" s="43"/>
      <c r="I23" s="44"/>
      <c r="J23" s="44"/>
      <c r="K23" s="44"/>
    </row>
    <row r="24" spans="1:11" s="40" customFormat="1">
      <c r="B24" s="121" t="s">
        <v>742</v>
      </c>
      <c r="C24" s="122"/>
      <c r="D24" s="122"/>
      <c r="E24" s="122"/>
      <c r="F24" s="44"/>
      <c r="G24" s="44"/>
      <c r="H24" s="44"/>
      <c r="I24" s="44"/>
      <c r="J24" s="44"/>
    </row>
    <row r="25" spans="1:11">
      <c r="B25" s="1"/>
    </row>
    <row r="26" spans="1:11">
      <c r="B26" s="1"/>
    </row>
  </sheetData>
  <mergeCells count="7">
    <mergeCell ref="B24:E24"/>
    <mergeCell ref="B16:E16"/>
    <mergeCell ref="B8:E8"/>
    <mergeCell ref="B13:E13"/>
    <mergeCell ref="B19:E19"/>
    <mergeCell ref="B23:E23"/>
    <mergeCell ref="B21:E21"/>
  </mergeCells>
  <phoneticPr fontId="3"/>
  <dataValidations count="1">
    <dataValidation type="list" allowBlank="1" showInputMessage="1" showErrorMessage="1" sqref="B1:B2">
      <formula1>"１年,２年,３年"</formula1>
    </dataValidation>
  </dataValidations>
  <pageMargins left="0.78740157480314965" right="0.70866141732283472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E40"/>
  <sheetViews>
    <sheetView zoomScaleNormal="100" workbookViewId="0">
      <selection activeCell="B5" sqref="B5"/>
    </sheetView>
  </sheetViews>
  <sheetFormatPr defaultColWidth="12.875" defaultRowHeight="13.5"/>
  <cols>
    <col min="1" max="1" width="23.625" style="50" customWidth="1"/>
    <col min="2" max="4" width="26.125" style="50" customWidth="1"/>
    <col min="5" max="5" width="4.625" style="50" customWidth="1"/>
    <col min="6" max="16384" width="12.875" style="50"/>
  </cols>
  <sheetData>
    <row r="1" spans="1:5" ht="14.25">
      <c r="A1" s="48" t="s">
        <v>15</v>
      </c>
      <c r="B1" s="48"/>
      <c r="C1" s="48"/>
      <c r="D1" s="49" t="s">
        <v>43</v>
      </c>
      <c r="E1" s="49">
        <f>VLOOKUP($B$6,学校情報!$E$2:$M$89,2,FALSE)</f>
        <v>0</v>
      </c>
    </row>
    <row r="2" spans="1:5" ht="14.25">
      <c r="A2" s="135" t="s">
        <v>739</v>
      </c>
      <c r="B2" s="135"/>
      <c r="C2" s="135"/>
      <c r="D2" s="135"/>
      <c r="E2" s="135"/>
    </row>
    <row r="3" spans="1:5" ht="18.75">
      <c r="A3" s="136" t="s">
        <v>16</v>
      </c>
      <c r="B3" s="136"/>
      <c r="C3" s="136"/>
      <c r="D3" s="136"/>
      <c r="E3" s="136"/>
    </row>
    <row r="4" spans="1:5" s="53" customFormat="1" ht="20.100000000000001" customHeight="1" thickBot="1">
      <c r="A4" s="51"/>
      <c r="B4" s="52"/>
      <c r="C4" s="52"/>
      <c r="D4" s="52"/>
      <c r="E4" s="52"/>
    </row>
    <row r="5" spans="1:5" s="53" customFormat="1" ht="27.75" customHeight="1" thickBot="1">
      <c r="A5" s="66" t="s">
        <v>41</v>
      </c>
      <c r="B5" s="76" t="s">
        <v>32</v>
      </c>
      <c r="C5" s="74" t="s">
        <v>30</v>
      </c>
      <c r="D5" s="76" t="s">
        <v>32</v>
      </c>
      <c r="E5" s="75" t="s">
        <v>31</v>
      </c>
    </row>
    <row r="6" spans="1:5" s="53" customFormat="1" ht="27.75" customHeight="1">
      <c r="A6" s="66" t="s">
        <v>27</v>
      </c>
      <c r="B6" s="137" t="s">
        <v>44</v>
      </c>
      <c r="C6" s="138"/>
      <c r="D6" s="139"/>
      <c r="E6" s="140"/>
    </row>
    <row r="7" spans="1:5" s="53" customFormat="1" ht="27.75" customHeight="1">
      <c r="A7" s="66" t="s">
        <v>29</v>
      </c>
      <c r="B7" s="125"/>
      <c r="C7" s="126"/>
      <c r="D7" s="126"/>
      <c r="E7" s="127"/>
    </row>
    <row r="8" spans="1:5" s="53" customFormat="1" ht="27.75" customHeight="1">
      <c r="A8" s="66" t="s">
        <v>42</v>
      </c>
      <c r="B8" s="125"/>
      <c r="C8" s="126"/>
      <c r="D8" s="126"/>
      <c r="E8" s="127"/>
    </row>
    <row r="9" spans="1:5" s="53" customFormat="1" ht="27.75" customHeight="1" thickBot="1">
      <c r="A9" s="66" t="s">
        <v>25</v>
      </c>
      <c r="B9" s="73" t="str">
        <f>VLOOKUP($B$6,学校情報!$E$2:$M$89,8,FALSE)</f>
        <v>自動入力（上書入力可）</v>
      </c>
      <c r="C9" s="67" t="s">
        <v>26</v>
      </c>
      <c r="D9" s="141" t="str">
        <f>VLOOKUP($B$6,学校情報!$E$2:$M$89,9,FALSE)</f>
        <v>自動入力（上書入力可）</v>
      </c>
      <c r="E9" s="142"/>
    </row>
    <row r="10" spans="1:5" s="53" customFormat="1" ht="12" customHeight="1">
      <c r="A10" s="54"/>
      <c r="B10" s="54"/>
      <c r="C10" s="54"/>
      <c r="D10" s="54"/>
      <c r="E10" s="54"/>
    </row>
    <row r="11" spans="1:5" s="53" customFormat="1" ht="27.75" customHeight="1" thickBot="1">
      <c r="A11" s="19" t="s">
        <v>618</v>
      </c>
      <c r="B11" s="72" t="s">
        <v>615</v>
      </c>
      <c r="C11" s="72" t="s">
        <v>616</v>
      </c>
      <c r="D11" s="145" t="s">
        <v>617</v>
      </c>
      <c r="E11" s="146"/>
    </row>
    <row r="12" spans="1:5" s="53" customFormat="1" ht="27.75" customHeight="1">
      <c r="A12" s="66" t="s">
        <v>709</v>
      </c>
      <c r="B12" s="77"/>
      <c r="C12" s="78"/>
      <c r="D12" s="128"/>
      <c r="E12" s="129"/>
    </row>
    <row r="13" spans="1:5" s="53" customFormat="1" ht="27.75" customHeight="1">
      <c r="A13" s="66" t="s">
        <v>710</v>
      </c>
      <c r="B13" s="79"/>
      <c r="C13" s="80"/>
      <c r="D13" s="147"/>
      <c r="E13" s="148"/>
    </row>
    <row r="14" spans="1:5" s="53" customFormat="1" ht="27.75" customHeight="1" thickBot="1">
      <c r="A14" s="66" t="s">
        <v>711</v>
      </c>
      <c r="B14" s="81"/>
      <c r="C14" s="82"/>
      <c r="D14" s="143"/>
      <c r="E14" s="144"/>
    </row>
    <row r="15" spans="1:5" s="53" customFormat="1" ht="12" customHeight="1">
      <c r="A15" s="54"/>
      <c r="B15" s="54"/>
      <c r="C15" s="54"/>
      <c r="D15" s="54"/>
      <c r="E15" s="54"/>
    </row>
    <row r="16" spans="1:5" s="53" customFormat="1" ht="27.75" customHeight="1" thickBot="1">
      <c r="A16" s="85" t="s">
        <v>619</v>
      </c>
      <c r="B16" s="55" t="s">
        <v>34</v>
      </c>
      <c r="C16" s="55" t="s">
        <v>635</v>
      </c>
      <c r="D16" s="149" t="s">
        <v>17</v>
      </c>
      <c r="E16" s="150"/>
    </row>
    <row r="17" spans="1:5" s="53" customFormat="1" ht="27.75" customHeight="1">
      <c r="A17" s="164" t="s">
        <v>629</v>
      </c>
      <c r="B17" s="55" t="s">
        <v>625</v>
      </c>
      <c r="C17" s="68" t="s">
        <v>624</v>
      </c>
      <c r="D17" s="69"/>
      <c r="E17" s="65" t="s">
        <v>23</v>
      </c>
    </row>
    <row r="18" spans="1:5" s="53" customFormat="1" ht="27.75" customHeight="1">
      <c r="A18" s="165"/>
      <c r="B18" s="55" t="s">
        <v>626</v>
      </c>
      <c r="C18" s="68" t="s">
        <v>627</v>
      </c>
      <c r="D18" s="70"/>
      <c r="E18" s="65" t="s">
        <v>23</v>
      </c>
    </row>
    <row r="19" spans="1:5" s="53" customFormat="1" ht="27.75" customHeight="1">
      <c r="A19" s="165"/>
      <c r="B19" s="55" t="s">
        <v>19</v>
      </c>
      <c r="C19" s="151" t="s">
        <v>631</v>
      </c>
      <c r="D19" s="70"/>
      <c r="E19" s="65" t="s">
        <v>23</v>
      </c>
    </row>
    <row r="20" spans="1:5" s="53" customFormat="1" ht="27.75" customHeight="1">
      <c r="A20" s="165"/>
      <c r="B20" s="55" t="s">
        <v>21</v>
      </c>
      <c r="C20" s="152"/>
      <c r="D20" s="70"/>
      <c r="E20" s="65" t="s">
        <v>23</v>
      </c>
    </row>
    <row r="21" spans="1:5" s="53" customFormat="1" ht="27.75" customHeight="1">
      <c r="A21" s="165"/>
      <c r="B21" s="55" t="s">
        <v>20</v>
      </c>
      <c r="C21" s="158" t="s">
        <v>630</v>
      </c>
      <c r="D21" s="70"/>
      <c r="E21" s="65" t="s">
        <v>23</v>
      </c>
    </row>
    <row r="22" spans="1:5" s="53" customFormat="1" ht="27.75" customHeight="1">
      <c r="A22" s="166"/>
      <c r="B22" s="55" t="s">
        <v>628</v>
      </c>
      <c r="C22" s="159"/>
      <c r="D22" s="70"/>
      <c r="E22" s="65" t="s">
        <v>23</v>
      </c>
    </row>
    <row r="23" spans="1:5" s="53" customFormat="1" ht="27.75" customHeight="1">
      <c r="A23" s="134" t="s">
        <v>633</v>
      </c>
      <c r="B23" s="55" t="s">
        <v>620</v>
      </c>
      <c r="C23" s="158" t="s">
        <v>724</v>
      </c>
      <c r="D23" s="70"/>
      <c r="E23" s="65" t="s">
        <v>23</v>
      </c>
    </row>
    <row r="24" spans="1:5" s="53" customFormat="1" ht="27.75" customHeight="1">
      <c r="A24" s="134"/>
      <c r="B24" s="55" t="s">
        <v>19</v>
      </c>
      <c r="C24" s="163"/>
      <c r="D24" s="70"/>
      <c r="E24" s="65" t="s">
        <v>23</v>
      </c>
    </row>
    <row r="25" spans="1:5" s="53" customFormat="1" ht="27.75" customHeight="1">
      <c r="A25" s="134"/>
      <c r="B25" s="55" t="s">
        <v>20</v>
      </c>
      <c r="C25" s="159"/>
      <c r="D25" s="70"/>
      <c r="E25" s="65" t="s">
        <v>23</v>
      </c>
    </row>
    <row r="26" spans="1:5" s="53" customFormat="1" ht="27.75" customHeight="1">
      <c r="A26" s="134" t="s">
        <v>621</v>
      </c>
      <c r="B26" s="55" t="s">
        <v>622</v>
      </c>
      <c r="C26" s="68" t="s">
        <v>634</v>
      </c>
      <c r="D26" s="70"/>
      <c r="E26" s="65" t="s">
        <v>23</v>
      </c>
    </row>
    <row r="27" spans="1:5" s="53" customFormat="1" ht="27.75" customHeight="1" thickBot="1">
      <c r="A27" s="134"/>
      <c r="B27" s="55" t="s">
        <v>623</v>
      </c>
      <c r="C27" s="68" t="s">
        <v>632</v>
      </c>
      <c r="D27" s="71"/>
      <c r="E27" s="65" t="s">
        <v>23</v>
      </c>
    </row>
    <row r="28" spans="1:5" ht="19.5" thickBot="1">
      <c r="A28" s="56"/>
      <c r="B28" s="57"/>
      <c r="C28" s="58" t="s">
        <v>636</v>
      </c>
      <c r="D28" s="59"/>
      <c r="E28" s="60"/>
    </row>
    <row r="29" spans="1:5" ht="27.75" customHeight="1" thickBot="1">
      <c r="A29" s="156" t="s">
        <v>18</v>
      </c>
      <c r="B29" s="156"/>
      <c r="C29" s="157"/>
      <c r="D29" s="84">
        <f>SUM(D17:D27)</f>
        <v>0</v>
      </c>
      <c r="E29" s="65" t="s">
        <v>24</v>
      </c>
    </row>
    <row r="30" spans="1:5" ht="12" customHeight="1">
      <c r="A30" s="57"/>
      <c r="B30" s="57"/>
      <c r="C30" s="57"/>
      <c r="D30" s="59"/>
      <c r="E30" s="60"/>
    </row>
    <row r="31" spans="1:5" ht="15" thickBot="1">
      <c r="A31" s="61" t="s">
        <v>722</v>
      </c>
      <c r="B31" s="52"/>
      <c r="C31" s="52"/>
      <c r="D31" s="52"/>
      <c r="E31" s="52"/>
    </row>
    <row r="32" spans="1:5" ht="27.75" customHeight="1" thickBot="1">
      <c r="A32" s="109" t="s">
        <v>699</v>
      </c>
      <c r="B32" s="110"/>
      <c r="C32" s="111"/>
      <c r="D32" s="154" t="s">
        <v>32</v>
      </c>
      <c r="E32" s="155"/>
    </row>
    <row r="33" spans="1:5" ht="27.75" customHeight="1" thickBot="1">
      <c r="A33" s="130" t="s">
        <v>698</v>
      </c>
      <c r="B33" s="131"/>
      <c r="C33" s="131"/>
      <c r="D33" s="132"/>
      <c r="E33" s="133"/>
    </row>
    <row r="34" spans="1:5" ht="27.75" customHeight="1" thickBot="1">
      <c r="A34" s="160"/>
      <c r="B34" s="161"/>
      <c r="C34" s="161"/>
      <c r="D34" s="161"/>
      <c r="E34" s="162"/>
    </row>
    <row r="35" spans="1:5" ht="12" customHeight="1">
      <c r="A35" s="62"/>
      <c r="B35" s="62"/>
      <c r="E35" s="63"/>
    </row>
    <row r="36" spans="1:5" ht="14.25">
      <c r="A36" s="52" t="s">
        <v>28</v>
      </c>
      <c r="B36" s="52"/>
      <c r="C36" s="52"/>
      <c r="D36" s="52"/>
      <c r="E36" s="52"/>
    </row>
    <row r="37" spans="1:5" ht="14.25">
      <c r="A37" s="51" t="str">
        <f>"令和２年"&amp;B5&amp;"月"&amp;D5&amp;"日"</f>
        <v>令和２年選択してください月選択してください日</v>
      </c>
      <c r="B37" s="52"/>
      <c r="C37" s="52"/>
      <c r="D37" s="52"/>
      <c r="E37" s="52"/>
    </row>
    <row r="38" spans="1:5" ht="14.25">
      <c r="A38" s="51" t="s">
        <v>22</v>
      </c>
      <c r="B38" s="52"/>
    </row>
    <row r="39" spans="1:5" ht="14.25">
      <c r="A39" s="64"/>
    </row>
    <row r="40" spans="1:5" ht="27.75" customHeight="1">
      <c r="A40" s="153" t="str">
        <f>B6&amp;"　　　　　　校　長　"&amp;$B$7&amp;"　　印"</f>
        <v>選択してください　　　　　　校　長　　　印</v>
      </c>
      <c r="B40" s="153"/>
      <c r="C40" s="153"/>
      <c r="D40" s="153"/>
      <c r="E40" s="153"/>
    </row>
  </sheetData>
  <mergeCells count="22">
    <mergeCell ref="A40:E40"/>
    <mergeCell ref="A23:A25"/>
    <mergeCell ref="D32:E32"/>
    <mergeCell ref="A29:C29"/>
    <mergeCell ref="C21:C22"/>
    <mergeCell ref="A34:E34"/>
    <mergeCell ref="C23:C25"/>
    <mergeCell ref="A17:A22"/>
    <mergeCell ref="B7:E7"/>
    <mergeCell ref="D12:E12"/>
    <mergeCell ref="A33:E33"/>
    <mergeCell ref="A26:A27"/>
    <mergeCell ref="A2:E2"/>
    <mergeCell ref="A3:E3"/>
    <mergeCell ref="B6:E6"/>
    <mergeCell ref="B8:E8"/>
    <mergeCell ref="D9:E9"/>
    <mergeCell ref="D14:E14"/>
    <mergeCell ref="D11:E11"/>
    <mergeCell ref="D13:E13"/>
    <mergeCell ref="D16:E16"/>
    <mergeCell ref="C19:C20"/>
  </mergeCells>
  <phoneticPr fontId="3"/>
  <conditionalFormatting sqref="B5 D5 B6:E6">
    <cfRule type="cellIs" dxfId="17" priority="11" operator="equal">
      <formula>"選択してください"</formula>
    </cfRule>
  </conditionalFormatting>
  <conditionalFormatting sqref="B7:E7">
    <cfRule type="cellIs" dxfId="16" priority="10" operator="equal">
      <formula>"自動入力（必要があれば上書き修正してください）"</formula>
    </cfRule>
  </conditionalFormatting>
  <conditionalFormatting sqref="B9 D9:E9 B12">
    <cfRule type="cellIs" dxfId="15" priority="9" operator="equal">
      <formula>"自動入力（上書入力可）"</formula>
    </cfRule>
  </conditionalFormatting>
  <conditionalFormatting sqref="B7:E8 B12:E12">
    <cfRule type="containsBlanks" dxfId="14" priority="12">
      <formula>LEN(TRIM(B7))=0</formula>
    </cfRule>
  </conditionalFormatting>
  <conditionalFormatting sqref="B13:E14">
    <cfRule type="containsBlanks" dxfId="13" priority="6">
      <formula>LEN(TRIM(B13))=0</formula>
    </cfRule>
  </conditionalFormatting>
  <conditionalFormatting sqref="D17:D27">
    <cfRule type="containsBlanks" dxfId="12" priority="5">
      <formula>LEN(TRIM(D17))=0</formula>
    </cfRule>
  </conditionalFormatting>
  <conditionalFormatting sqref="D29">
    <cfRule type="cellIs" dxfId="11" priority="4" operator="equal">
      <formula>0</formula>
    </cfRule>
  </conditionalFormatting>
  <conditionalFormatting sqref="D32:E32">
    <cfRule type="cellIs" dxfId="10" priority="2" operator="equal">
      <formula>"選択してください"</formula>
    </cfRule>
  </conditionalFormatting>
  <conditionalFormatting sqref="A34:E34">
    <cfRule type="containsBlanks" dxfId="9" priority="1">
      <formula>LEN(TRIM(A34))=0</formula>
    </cfRule>
  </conditionalFormatting>
  <dataValidations xWindow="587" yWindow="669" count="6">
    <dataValidation type="list" allowBlank="1" showInputMessage="1" showErrorMessage="1" sqref="B5">
      <formula1>"選択してください,1,2,3,4,5,6,7,8,9,10,11,12"</formula1>
    </dataValidation>
    <dataValidation type="list" allowBlank="1" showInputMessage="1" showErrorMessage="1" sqref="D5">
      <formula1>"選択してください,1,2,3,4,5,6,7,8,9,10,11,12,13,14,15,16,17,18,19,20,21,22,23,24,25,26,27,28,29,30,31"</formula1>
    </dataValidation>
    <dataValidation type="list" allowBlank="1" showInputMessage="1" showErrorMessage="1" sqref="D32:E32">
      <formula1>"選択してください,可,不可"</formula1>
    </dataValidation>
    <dataValidation type="whole" allowBlank="1" showInputMessage="1" showErrorMessage="1" promptTitle="出品点数" prompt="半角英数で入力してください。" sqref="D17:D27">
      <formula1>0</formula1>
      <formula2>30</formula2>
    </dataValidation>
    <dataValidation type="whole" allowBlank="1" showInputMessage="1" showErrorMessage="1" promptTitle="賞状枚数" prompt="半角英数で入力してください。" sqref="D29">
      <formula1>0</formula1>
      <formula2>30</formula2>
    </dataValidation>
    <dataValidation allowBlank="1" showInputMessage="1" showErrorMessage="1" promptTitle="条件・事情" prompt="具体的にご記入ください。" sqref="A34:E34"/>
  </dataValidations>
  <pageMargins left="0.75" right="0.75" top="1" bottom="1" header="0.3" footer="0.3"/>
  <pageSetup paperSize="9" scale="82" orientation="portrait" horizontalDpi="4294967292" verticalDpi="4294967292" r:id="rId1"/>
  <headerFooter alignWithMargins="0"/>
  <ignoredErrors>
    <ignoredError sqref="B9 D9 E1 D29" emptyCellReference="1"/>
  </ignoredErrors>
  <extLst>
    <ext xmlns:x14="http://schemas.microsoft.com/office/spreadsheetml/2009/9/main" uri="{CCE6A557-97BC-4b89-ADB6-D9C93CAAB3DF}">
      <x14:dataValidations xmlns:xm="http://schemas.microsoft.com/office/excel/2006/main" xWindow="587" yWindow="669" count="1">
        <x14:dataValidation type="list" allowBlank="1" showInputMessage="1" showErrorMessage="1">
          <x14:formula1>
            <xm:f>学校情報!$E$2:$E$90</xm:f>
          </x14:formula1>
          <xm:sqref>B6:E6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O50"/>
  <sheetViews>
    <sheetView zoomScale="90" zoomScaleNormal="90" workbookViewId="0">
      <pane xSplit="1" ySplit="4" topLeftCell="B5" activePane="bottomRight" state="frozen"/>
      <selection activeCell="B6" sqref="B6:E6"/>
      <selection pane="topRight" activeCell="B6" sqref="B6:E6"/>
      <selection pane="bottomLeft" activeCell="B6" sqref="B6:E6"/>
      <selection pane="bottomRight"/>
    </sheetView>
  </sheetViews>
  <sheetFormatPr defaultColWidth="13" defaultRowHeight="13.5"/>
  <cols>
    <col min="1" max="1" width="5.625" style="9" customWidth="1"/>
    <col min="2" max="2" width="6.625" style="9" customWidth="1"/>
    <col min="3" max="3" width="16.125" style="9" customWidth="1"/>
    <col min="4" max="4" width="16.625" style="9" customWidth="1"/>
    <col min="5" max="5" width="16.125" style="9" customWidth="1"/>
    <col min="6" max="6" width="16.625" style="9" customWidth="1"/>
    <col min="7" max="7" width="5.375" style="11" bestFit="1" customWidth="1"/>
    <col min="8" max="8" width="9" customWidth="1"/>
    <col min="9" max="9" width="12.875" style="9" customWidth="1"/>
    <col min="10" max="10" width="18.5" style="11" customWidth="1"/>
    <col min="11" max="11" width="30.375" style="11" customWidth="1"/>
    <col min="12" max="13" width="7.875" style="9" customWidth="1"/>
  </cols>
  <sheetData>
    <row r="1" spans="1:15" s="1" customFormat="1" ht="36" customHeight="1" thickBot="1">
      <c r="A1" s="90" t="s">
        <v>0</v>
      </c>
      <c r="B1" s="91"/>
      <c r="C1" s="91"/>
      <c r="D1" s="171" t="s">
        <v>721</v>
      </c>
      <c r="E1" s="171"/>
      <c r="F1" s="173" t="s">
        <v>14</v>
      </c>
      <c r="G1" s="173"/>
      <c r="H1" s="173"/>
      <c r="I1" s="173"/>
      <c r="J1" s="173"/>
      <c r="K1" s="173"/>
      <c r="L1" s="173"/>
      <c r="M1" s="173"/>
      <c r="N1" s="30"/>
      <c r="O1" s="30"/>
    </row>
    <row r="2" spans="1:15" ht="48" customHeight="1" thickBot="1">
      <c r="A2" s="86" t="s">
        <v>1</v>
      </c>
      <c r="B2" s="172" t="str">
        <f>参加申込書Ａ!B6</f>
        <v>選択してください</v>
      </c>
      <c r="C2" s="172"/>
      <c r="D2" s="172"/>
      <c r="E2" s="87" t="s">
        <v>2</v>
      </c>
      <c r="F2" s="176">
        <f>参加申込書Ａ!B12</f>
        <v>0</v>
      </c>
      <c r="G2" s="177"/>
      <c r="H2" s="87" t="s">
        <v>35</v>
      </c>
      <c r="I2" s="178" t="str">
        <f>参加申込書Ａ!C12&amp;CHAR(13)&amp;参加申込書Ａ!D12</f>
        <v>_x000D_</v>
      </c>
      <c r="J2" s="179"/>
      <c r="K2" s="180"/>
      <c r="L2" s="88" t="s">
        <v>679</v>
      </c>
      <c r="M2" s="89">
        <f>SUM(参加申込書Ａ!D17:D27)</f>
        <v>0</v>
      </c>
      <c r="N2" s="20"/>
    </row>
    <row r="3" spans="1:15" s="1" customFormat="1" ht="19.5" customHeight="1">
      <c r="A3" s="182" t="s">
        <v>3</v>
      </c>
      <c r="B3" s="167" t="s">
        <v>4</v>
      </c>
      <c r="C3" s="167" t="s">
        <v>5</v>
      </c>
      <c r="D3" s="167"/>
      <c r="E3" s="167" t="s">
        <v>6</v>
      </c>
      <c r="F3" s="167"/>
      <c r="G3" s="169" t="s">
        <v>619</v>
      </c>
      <c r="H3" s="169" t="s">
        <v>34</v>
      </c>
      <c r="I3" s="167" t="s">
        <v>7</v>
      </c>
      <c r="J3" s="168"/>
      <c r="K3" s="167" t="s">
        <v>746</v>
      </c>
      <c r="L3" s="174" t="s">
        <v>8</v>
      </c>
      <c r="M3" s="175"/>
    </row>
    <row r="4" spans="1:15" s="6" customFormat="1" ht="45">
      <c r="A4" s="183"/>
      <c r="B4" s="184"/>
      <c r="C4" s="2" t="s">
        <v>5</v>
      </c>
      <c r="D4" s="3" t="s">
        <v>9</v>
      </c>
      <c r="E4" s="2" t="s">
        <v>10</v>
      </c>
      <c r="F4" s="3" t="s">
        <v>11</v>
      </c>
      <c r="G4" s="170"/>
      <c r="H4" s="170"/>
      <c r="I4" s="4" t="s">
        <v>39</v>
      </c>
      <c r="J4" s="21" t="s">
        <v>708</v>
      </c>
      <c r="K4" s="181"/>
      <c r="L4" s="115" t="s">
        <v>12</v>
      </c>
      <c r="M4" s="5" t="s">
        <v>13</v>
      </c>
    </row>
    <row r="5" spans="1:15" s="1" customFormat="1" ht="21.75" customHeight="1">
      <c r="A5" s="10">
        <v>1</v>
      </c>
      <c r="B5" s="7">
        <v>1</v>
      </c>
      <c r="C5" s="15" t="s">
        <v>703</v>
      </c>
      <c r="D5" s="16" t="s">
        <v>695</v>
      </c>
      <c r="E5" s="15" t="s">
        <v>705</v>
      </c>
      <c r="F5" s="16" t="s">
        <v>702</v>
      </c>
      <c r="G5" s="12" t="s">
        <v>36</v>
      </c>
      <c r="H5" s="12" t="s">
        <v>637</v>
      </c>
      <c r="I5" s="7" t="s">
        <v>701</v>
      </c>
      <c r="J5" s="83" t="str">
        <f>IF(I5="その他","",IF(I5="","","入力不要"))</f>
        <v>入力不要</v>
      </c>
      <c r="K5" s="116" t="s">
        <v>747</v>
      </c>
      <c r="L5" s="12" t="s">
        <v>700</v>
      </c>
      <c r="M5" s="14" t="s">
        <v>700</v>
      </c>
    </row>
    <row r="6" spans="1:15" ht="21.75" customHeight="1">
      <c r="A6"/>
      <c r="B6"/>
      <c r="C6"/>
      <c r="D6"/>
      <c r="E6"/>
      <c r="F6"/>
      <c r="G6"/>
      <c r="I6"/>
      <c r="J6"/>
      <c r="K6"/>
      <c r="L6"/>
      <c r="M6"/>
    </row>
    <row r="7" spans="1:15" ht="21.75" customHeight="1">
      <c r="A7"/>
      <c r="B7"/>
      <c r="C7"/>
      <c r="D7"/>
      <c r="E7"/>
      <c r="F7"/>
      <c r="G7"/>
      <c r="I7"/>
      <c r="J7"/>
      <c r="K7"/>
      <c r="L7"/>
      <c r="M7"/>
    </row>
    <row r="8" spans="1:15" ht="21.75" customHeight="1">
      <c r="A8"/>
      <c r="B8"/>
      <c r="C8"/>
      <c r="D8"/>
      <c r="E8"/>
      <c r="F8"/>
      <c r="G8"/>
      <c r="I8"/>
      <c r="J8"/>
      <c r="K8"/>
      <c r="L8"/>
      <c r="M8"/>
    </row>
    <row r="9" spans="1:15" ht="21.75" customHeight="1">
      <c r="A9"/>
      <c r="B9"/>
      <c r="C9"/>
      <c r="D9"/>
      <c r="E9"/>
      <c r="F9"/>
      <c r="G9"/>
      <c r="I9"/>
      <c r="J9"/>
      <c r="K9"/>
      <c r="L9"/>
      <c r="M9"/>
    </row>
    <row r="10" spans="1:15" ht="21.75" customHeight="1">
      <c r="A10"/>
      <c r="B10"/>
      <c r="C10"/>
      <c r="D10"/>
      <c r="E10"/>
      <c r="F10"/>
      <c r="G10"/>
      <c r="I10"/>
      <c r="J10"/>
      <c r="K10"/>
      <c r="L10"/>
      <c r="M10"/>
    </row>
    <row r="11" spans="1:15" ht="21.75" customHeight="1">
      <c r="A11"/>
      <c r="B11"/>
      <c r="C11"/>
      <c r="D11"/>
      <c r="E11"/>
      <c r="F11"/>
      <c r="G11"/>
      <c r="I11"/>
      <c r="J11"/>
      <c r="K11"/>
      <c r="L11"/>
      <c r="M11"/>
    </row>
    <row r="12" spans="1:15" ht="21.75" customHeight="1">
      <c r="A12"/>
      <c r="B12"/>
      <c r="C12"/>
      <c r="D12"/>
      <c r="E12"/>
      <c r="F12"/>
      <c r="G12"/>
      <c r="I12"/>
      <c r="J12"/>
      <c r="K12"/>
      <c r="L12"/>
      <c r="M12"/>
    </row>
    <row r="13" spans="1:15" ht="21.75" customHeight="1">
      <c r="A13"/>
      <c r="B13"/>
      <c r="C13"/>
      <c r="D13"/>
      <c r="E13"/>
      <c r="F13"/>
      <c r="G13"/>
      <c r="I13"/>
      <c r="J13"/>
      <c r="K13"/>
      <c r="L13"/>
      <c r="M13"/>
    </row>
    <row r="14" spans="1:15" ht="21.75" customHeight="1">
      <c r="A14"/>
      <c r="B14"/>
      <c r="C14"/>
      <c r="D14"/>
      <c r="E14"/>
      <c r="F14"/>
      <c r="G14"/>
      <c r="I14"/>
      <c r="J14"/>
      <c r="K14"/>
      <c r="L14"/>
      <c r="M14"/>
    </row>
    <row r="15" spans="1:15" ht="21.75" customHeight="1">
      <c r="A15"/>
      <c r="B15"/>
      <c r="C15"/>
      <c r="D15"/>
      <c r="E15"/>
      <c r="F15"/>
      <c r="G15"/>
      <c r="I15"/>
      <c r="J15"/>
      <c r="K15"/>
      <c r="L15"/>
      <c r="M15"/>
    </row>
    <row r="16" spans="1:15" ht="21.75" customHeight="1">
      <c r="A16"/>
      <c r="B16"/>
      <c r="C16"/>
      <c r="D16"/>
      <c r="E16"/>
      <c r="F16"/>
      <c r="G16"/>
      <c r="I16"/>
      <c r="J16"/>
      <c r="K16"/>
      <c r="L16"/>
      <c r="M16"/>
    </row>
    <row r="17" spans="1:13" ht="21.75" customHeight="1">
      <c r="A17"/>
      <c r="B17"/>
      <c r="C17"/>
      <c r="D17"/>
      <c r="E17"/>
      <c r="F17"/>
      <c r="G17"/>
      <c r="I17"/>
      <c r="J17"/>
      <c r="K17"/>
      <c r="L17"/>
      <c r="M17"/>
    </row>
    <row r="18" spans="1:13">
      <c r="A18"/>
      <c r="B18"/>
      <c r="C18"/>
      <c r="D18"/>
      <c r="E18"/>
      <c r="F18"/>
      <c r="G18"/>
      <c r="I18"/>
      <c r="J18"/>
      <c r="K18"/>
      <c r="L18"/>
      <c r="M18"/>
    </row>
    <row r="19" spans="1:13">
      <c r="A19"/>
      <c r="B19"/>
      <c r="C19"/>
      <c r="D19"/>
      <c r="E19"/>
      <c r="F19"/>
      <c r="G19"/>
      <c r="I19"/>
      <c r="J19"/>
      <c r="K19"/>
      <c r="L19"/>
      <c r="M19"/>
    </row>
    <row r="20" spans="1:13">
      <c r="A20"/>
      <c r="B20"/>
      <c r="C20"/>
      <c r="D20"/>
      <c r="E20"/>
      <c r="F20"/>
      <c r="G20"/>
      <c r="I20"/>
      <c r="J20"/>
      <c r="K20"/>
      <c r="L20"/>
      <c r="M20"/>
    </row>
    <row r="21" spans="1:13">
      <c r="A21"/>
      <c r="B21"/>
      <c r="C21"/>
      <c r="D21"/>
      <c r="E21"/>
      <c r="F21"/>
      <c r="G21"/>
      <c r="I21"/>
      <c r="J21"/>
      <c r="K21"/>
      <c r="L21"/>
      <c r="M21"/>
    </row>
    <row r="22" spans="1:13">
      <c r="A22"/>
      <c r="B22"/>
      <c r="C22"/>
      <c r="D22"/>
      <c r="E22"/>
      <c r="F22"/>
      <c r="G22"/>
      <c r="I22"/>
      <c r="J22"/>
      <c r="K22"/>
      <c r="L22"/>
      <c r="M22"/>
    </row>
    <row r="23" spans="1:13">
      <c r="A23"/>
      <c r="B23"/>
      <c r="C23"/>
      <c r="D23"/>
      <c r="E23"/>
      <c r="F23"/>
      <c r="G23"/>
      <c r="I23"/>
      <c r="J23"/>
      <c r="K23"/>
      <c r="L23"/>
      <c r="M23"/>
    </row>
    <row r="24" spans="1:13">
      <c r="A24"/>
      <c r="B24"/>
      <c r="C24"/>
      <c r="D24"/>
      <c r="E24"/>
      <c r="F24"/>
      <c r="G24"/>
      <c r="I24"/>
      <c r="J24"/>
      <c r="K24"/>
      <c r="L24"/>
      <c r="M24"/>
    </row>
    <row r="25" spans="1:13">
      <c r="A25"/>
      <c r="B25"/>
      <c r="C25"/>
      <c r="D25"/>
      <c r="E25"/>
      <c r="F25"/>
      <c r="G25"/>
      <c r="I25"/>
      <c r="J25"/>
      <c r="K25"/>
      <c r="L25"/>
      <c r="M25"/>
    </row>
    <row r="26" spans="1:13">
      <c r="A26"/>
      <c r="B26"/>
      <c r="C26"/>
      <c r="D26"/>
      <c r="E26"/>
      <c r="F26"/>
      <c r="G26"/>
      <c r="I26"/>
      <c r="J26"/>
      <c r="K26"/>
      <c r="L26"/>
      <c r="M26"/>
    </row>
    <row r="27" spans="1:13">
      <c r="A27"/>
      <c r="B27"/>
      <c r="C27"/>
      <c r="D27"/>
      <c r="E27"/>
      <c r="F27"/>
      <c r="G27"/>
      <c r="I27"/>
      <c r="J27"/>
      <c r="K27"/>
      <c r="L27"/>
      <c r="M27"/>
    </row>
    <row r="28" spans="1:13">
      <c r="A28"/>
      <c r="B28"/>
      <c r="C28"/>
      <c r="D28"/>
      <c r="E28"/>
      <c r="F28"/>
      <c r="G28"/>
      <c r="I28"/>
      <c r="J28"/>
      <c r="K28"/>
      <c r="L28"/>
      <c r="M28"/>
    </row>
    <row r="29" spans="1:13">
      <c r="A29"/>
      <c r="B29"/>
      <c r="C29"/>
      <c r="D29"/>
      <c r="E29"/>
      <c r="F29"/>
      <c r="G29"/>
      <c r="I29"/>
      <c r="J29"/>
      <c r="K29"/>
      <c r="L29"/>
      <c r="M29"/>
    </row>
    <row r="30" spans="1:13">
      <c r="A30"/>
      <c r="B30"/>
      <c r="C30"/>
      <c r="D30"/>
      <c r="E30"/>
      <c r="F30"/>
      <c r="G30"/>
      <c r="I30"/>
      <c r="J30"/>
      <c r="K30"/>
      <c r="L30"/>
      <c r="M30"/>
    </row>
    <row r="31" spans="1:13">
      <c r="A31"/>
      <c r="B31"/>
      <c r="C31"/>
      <c r="D31"/>
      <c r="E31"/>
      <c r="F31"/>
      <c r="G31"/>
      <c r="I31"/>
      <c r="J31"/>
      <c r="K31"/>
      <c r="L31"/>
      <c r="M31"/>
    </row>
    <row r="32" spans="1:13">
      <c r="A32"/>
      <c r="B32"/>
      <c r="C32"/>
      <c r="D32"/>
      <c r="E32"/>
      <c r="F32"/>
      <c r="G32"/>
      <c r="I32"/>
      <c r="J32"/>
      <c r="K32"/>
      <c r="L32"/>
      <c r="M32"/>
    </row>
    <row r="33" spans="1:13">
      <c r="A33"/>
      <c r="B33"/>
      <c r="C33"/>
      <c r="D33"/>
      <c r="E33"/>
      <c r="F33"/>
      <c r="G33"/>
      <c r="I33"/>
      <c r="J33"/>
      <c r="K33"/>
      <c r="L33"/>
      <c r="M33"/>
    </row>
    <row r="34" spans="1:13">
      <c r="A34"/>
      <c r="B34"/>
      <c r="C34"/>
      <c r="D34"/>
      <c r="E34"/>
      <c r="F34"/>
      <c r="G34"/>
      <c r="I34"/>
      <c r="J34"/>
      <c r="K34"/>
      <c r="L34"/>
      <c r="M34"/>
    </row>
    <row r="35" spans="1:13">
      <c r="A35"/>
      <c r="B35"/>
      <c r="C35"/>
      <c r="D35"/>
      <c r="E35"/>
      <c r="F35"/>
      <c r="G35"/>
      <c r="I35"/>
      <c r="J35"/>
      <c r="K35"/>
      <c r="L35"/>
      <c r="M35"/>
    </row>
    <row r="36" spans="1:13">
      <c r="A36"/>
      <c r="B36"/>
      <c r="C36"/>
      <c r="D36"/>
      <c r="E36"/>
      <c r="F36"/>
      <c r="G36"/>
      <c r="I36"/>
      <c r="J36"/>
      <c r="K36"/>
      <c r="L36"/>
      <c r="M36"/>
    </row>
    <row r="37" spans="1:13">
      <c r="A37"/>
      <c r="B37"/>
      <c r="C37"/>
      <c r="D37"/>
      <c r="E37"/>
      <c r="F37"/>
      <c r="G37"/>
      <c r="I37"/>
      <c r="J37"/>
      <c r="K37"/>
      <c r="L37"/>
      <c r="M37"/>
    </row>
    <row r="38" spans="1:13">
      <c r="A38"/>
      <c r="B38"/>
      <c r="C38"/>
      <c r="D38"/>
      <c r="E38"/>
      <c r="F38"/>
      <c r="G38"/>
      <c r="I38"/>
      <c r="J38"/>
      <c r="K38"/>
      <c r="L38"/>
      <c r="M38"/>
    </row>
    <row r="39" spans="1:13">
      <c r="A39"/>
      <c r="B39"/>
      <c r="C39"/>
      <c r="D39"/>
      <c r="E39"/>
      <c r="F39"/>
      <c r="G39"/>
      <c r="I39"/>
      <c r="J39"/>
      <c r="K39"/>
      <c r="L39"/>
      <c r="M39"/>
    </row>
    <row r="40" spans="1:13">
      <c r="A40"/>
      <c r="B40"/>
      <c r="C40"/>
      <c r="D40"/>
      <c r="E40"/>
      <c r="F40"/>
      <c r="G40"/>
      <c r="I40"/>
      <c r="J40"/>
      <c r="K40"/>
      <c r="L40"/>
      <c r="M40"/>
    </row>
    <row r="41" spans="1:13">
      <c r="A41"/>
      <c r="B41"/>
      <c r="C41"/>
      <c r="D41"/>
      <c r="E41"/>
      <c r="F41"/>
      <c r="G41"/>
      <c r="I41"/>
      <c r="J41"/>
      <c r="K41"/>
      <c r="L41"/>
      <c r="M41"/>
    </row>
    <row r="42" spans="1:13">
      <c r="A42"/>
      <c r="B42"/>
      <c r="C42"/>
      <c r="D42"/>
      <c r="E42"/>
      <c r="F42"/>
      <c r="G42"/>
      <c r="I42"/>
      <c r="J42"/>
      <c r="K42"/>
      <c r="L42"/>
      <c r="M42"/>
    </row>
    <row r="43" spans="1:13">
      <c r="A43"/>
      <c r="B43"/>
      <c r="C43"/>
      <c r="D43"/>
      <c r="E43"/>
      <c r="F43"/>
      <c r="G43"/>
      <c r="I43"/>
      <c r="J43"/>
      <c r="K43"/>
      <c r="L43"/>
      <c r="M43"/>
    </row>
    <row r="44" spans="1:13">
      <c r="A44"/>
      <c r="B44"/>
      <c r="C44"/>
      <c r="D44"/>
      <c r="E44"/>
      <c r="F44"/>
      <c r="G44"/>
      <c r="I44"/>
      <c r="J44"/>
      <c r="K44"/>
      <c r="L44"/>
      <c r="M44"/>
    </row>
    <row r="45" spans="1:13">
      <c r="A45"/>
      <c r="B45"/>
      <c r="C45"/>
      <c r="D45"/>
      <c r="E45"/>
      <c r="F45"/>
      <c r="G45"/>
      <c r="I45"/>
      <c r="J45"/>
      <c r="K45"/>
      <c r="L45"/>
      <c r="M45"/>
    </row>
    <row r="46" spans="1:13">
      <c r="A46"/>
      <c r="B46"/>
      <c r="C46"/>
      <c r="D46"/>
      <c r="E46"/>
      <c r="F46"/>
      <c r="G46"/>
      <c r="I46"/>
      <c r="J46"/>
      <c r="K46"/>
      <c r="L46"/>
      <c r="M46"/>
    </row>
    <row r="47" spans="1:13">
      <c r="A47"/>
      <c r="B47"/>
      <c r="C47"/>
      <c r="D47"/>
      <c r="E47"/>
      <c r="F47"/>
      <c r="G47"/>
      <c r="I47"/>
      <c r="J47"/>
      <c r="K47"/>
      <c r="L47"/>
      <c r="M47"/>
    </row>
    <row r="48" spans="1:13">
      <c r="A48"/>
      <c r="B48"/>
      <c r="C48"/>
      <c r="D48"/>
      <c r="E48"/>
      <c r="F48"/>
      <c r="G48"/>
      <c r="I48"/>
      <c r="J48"/>
      <c r="K48"/>
      <c r="L48"/>
      <c r="M48"/>
    </row>
    <row r="49" spans="1:13">
      <c r="A49"/>
      <c r="B49"/>
      <c r="C49"/>
      <c r="D49"/>
      <c r="E49"/>
      <c r="F49"/>
      <c r="G49"/>
      <c r="I49"/>
      <c r="J49"/>
      <c r="K49"/>
      <c r="L49"/>
      <c r="M49"/>
    </row>
    <row r="50" spans="1:13">
      <c r="A50"/>
      <c r="B50"/>
      <c r="C50"/>
      <c r="D50"/>
      <c r="E50"/>
      <c r="F50"/>
      <c r="G50"/>
      <c r="I50"/>
      <c r="J50"/>
      <c r="K50"/>
      <c r="L50"/>
      <c r="M50"/>
    </row>
  </sheetData>
  <dataConsolidate/>
  <mergeCells count="14">
    <mergeCell ref="A3:A4"/>
    <mergeCell ref="B3:B4"/>
    <mergeCell ref="C3:D3"/>
    <mergeCell ref="E3:F3"/>
    <mergeCell ref="H3:H4"/>
    <mergeCell ref="I3:J3"/>
    <mergeCell ref="G3:G4"/>
    <mergeCell ref="D1:E1"/>
    <mergeCell ref="B2:D2"/>
    <mergeCell ref="F1:M1"/>
    <mergeCell ref="L3:M3"/>
    <mergeCell ref="F2:G2"/>
    <mergeCell ref="I2:K2"/>
    <mergeCell ref="K3:K4"/>
  </mergeCells>
  <phoneticPr fontId="3"/>
  <conditionalFormatting sqref="C5:F5 J5:K5">
    <cfRule type="containsBlanks" dxfId="30" priority="4">
      <formula>LEN(TRIM(C5))=0</formula>
    </cfRule>
  </conditionalFormatting>
  <conditionalFormatting sqref="B5">
    <cfRule type="containsBlanks" dxfId="29" priority="3">
      <formula>LEN(TRIM(B5))=0</formula>
    </cfRule>
  </conditionalFormatting>
  <conditionalFormatting sqref="I5">
    <cfRule type="containsBlanks" dxfId="28" priority="2">
      <formula>LEN(TRIM(I5))=0</formula>
    </cfRule>
  </conditionalFormatting>
  <conditionalFormatting sqref="L5:M5">
    <cfRule type="containsBlanks" dxfId="27" priority="1">
      <formula>LEN(TRIM(L5))=0</formula>
    </cfRule>
  </conditionalFormatting>
  <dataValidations xWindow="561" yWindow="642" count="6">
    <dataValidation type="list" allowBlank="1" showInputMessage="1" showErrorMessage="1" sqref="L5:M5">
      <formula1>"参加,不参加"</formula1>
    </dataValidation>
    <dataValidation type="list" allowBlank="1" showInputMessage="1" showErrorMessage="1" sqref="B5">
      <formula1>"1,2,3"</formula1>
    </dataValidation>
    <dataValidation type="list" allowBlank="1" showInputMessage="1" showErrorMessage="1" sqref="I5">
      <formula1>"F50号縦,F50号横,F30号縦,F30号横,B1縦,B1横,B2縦,B2横,その他"</formula1>
    </dataValidation>
    <dataValidation allowBlank="1" showInputMessage="1" showErrorMessage="1" promptTitle="出品者名" prompt="「姓」と「名」の間は「半角スペース」を入れてください。" sqref="C5"/>
    <dataValidation allowBlank="1" showInputMessage="1" showErrorMessage="1" promptTitle="作品の大きさ" prompt="「その他」の場合、入力してください。_x000a_例（絵画）　90×60_x000a_例（彫刻）　100×100×200_x000a_例（映像）　MPEG 3分" sqref="J5"/>
    <dataValidation type="textLength" operator="lessThanOrEqual" allowBlank="1" showInputMessage="1" showErrorMessage="1" errorTitle="文字数オーバー" error="30文字を超えて入力できません。" promptTitle="作者によるコメント・解説" prompt="作品を理解するためのキーワードなどを含めて30文字以内で記入してください。" sqref="K5">
      <formula1>30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10" scale="83" orientation="landscape" horizontalDpi="4294967292" verticalDpi="4294967292" r:id="rId1"/>
  <headerFooter alignWithMargins="0"/>
  <ignoredErrors>
    <ignoredError sqref="B2 M2 I2" emptyCellReferenc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2"/>
  <sheetViews>
    <sheetView workbookViewId="0">
      <selection activeCell="B7" sqref="B7"/>
    </sheetView>
  </sheetViews>
  <sheetFormatPr defaultColWidth="13" defaultRowHeight="13.5"/>
  <cols>
    <col min="1" max="1" width="12.375" customWidth="1"/>
    <col min="2" max="2" width="8.625" customWidth="1"/>
    <col min="3" max="3" width="14.5" bestFit="1" customWidth="1"/>
    <col min="6" max="6" width="22.625" customWidth="1"/>
  </cols>
  <sheetData>
    <row r="1" spans="1:3" s="25" customFormat="1" ht="24">
      <c r="A1" s="39" t="s">
        <v>681</v>
      </c>
    </row>
    <row r="2" spans="1:3" s="25" customFormat="1"/>
    <row r="3" spans="1:3" s="25" customFormat="1">
      <c r="A3" s="45" t="s">
        <v>686</v>
      </c>
    </row>
    <row r="4" spans="1:3" s="25" customFormat="1">
      <c r="A4" s="120" t="s">
        <v>750</v>
      </c>
    </row>
    <row r="5" spans="1:3" s="25" customFormat="1">
      <c r="A5" s="120" t="s">
        <v>751</v>
      </c>
    </row>
    <row r="6" spans="1:3" s="25" customFormat="1">
      <c r="A6" s="45"/>
    </row>
    <row r="7" spans="1:3" s="24" customFormat="1" ht="18.75">
      <c r="A7" s="47" t="s">
        <v>677</v>
      </c>
      <c r="B7" s="46" t="s">
        <v>694</v>
      </c>
      <c r="C7" s="24" t="s">
        <v>676</v>
      </c>
    </row>
    <row r="8" spans="1:3" s="107" customFormat="1">
      <c r="A8" s="105"/>
      <c r="B8" s="106"/>
    </row>
    <row r="9" spans="1:3" s="25" customFormat="1">
      <c r="A9" s="45" t="s">
        <v>683</v>
      </c>
    </row>
    <row r="10" spans="1:3" s="25" customFormat="1">
      <c r="A10" s="45" t="s">
        <v>680</v>
      </c>
    </row>
    <row r="11" spans="1:3" s="25" customFormat="1">
      <c r="A11" s="45"/>
    </row>
    <row r="12" spans="1:3" s="25" customFormat="1"/>
    <row r="13" spans="1:3" s="25" customFormat="1"/>
    <row r="14" spans="1:3" s="25" customFormat="1"/>
    <row r="15" spans="1:3" s="25" customFormat="1"/>
    <row r="16" spans="1:3" s="25" customFormat="1">
      <c r="A16" s="45" t="s">
        <v>744</v>
      </c>
    </row>
    <row r="17" spans="1:1" s="25" customFormat="1"/>
    <row r="18" spans="1:1" s="25" customFormat="1" ht="24">
      <c r="A18" s="39" t="s">
        <v>684</v>
      </c>
    </row>
    <row r="19" spans="1:1" s="25" customFormat="1"/>
    <row r="20" spans="1:1" s="25" customFormat="1">
      <c r="A20" s="45" t="s">
        <v>685</v>
      </c>
    </row>
    <row r="21" spans="1:1" s="25" customFormat="1">
      <c r="A21" s="45" t="s">
        <v>682</v>
      </c>
    </row>
    <row r="22" spans="1:1" s="25" customFormat="1">
      <c r="A22" s="45" t="s">
        <v>693</v>
      </c>
    </row>
  </sheetData>
  <phoneticPr fontId="3"/>
  <dataValidations count="2">
    <dataValidation type="list" allowBlank="1" showInputMessage="1" showErrorMessage="1" sqref="B8">
      <formula1>"選択,A,B,C,D"</formula1>
    </dataValidation>
    <dataValidation type="list" allowBlank="1" showInputMessage="1" showErrorMessage="1" sqref="B7">
      <formula1>"選択,A,B,C,D,E"</formula1>
    </dataValidation>
  </dataValidations>
  <pageMargins left="0.75" right="0.75" top="1" bottom="1" header="0.3" footer="0.3"/>
  <pageSetup paperSize="9" orientation="portrait" horizontalDpi="4294967292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F13"/>
  <sheetViews>
    <sheetView zoomScale="59" zoomScaleNormal="59" zoomScalePageLayoutView="70" workbookViewId="0">
      <selection activeCell="F3" sqref="F3"/>
    </sheetView>
  </sheetViews>
  <sheetFormatPr defaultColWidth="13" defaultRowHeight="13.5"/>
  <cols>
    <col min="1" max="1" width="18.625" customWidth="1"/>
    <col min="2" max="2" width="37.375" customWidth="1"/>
    <col min="3" max="3" width="18.625" customWidth="1"/>
    <col min="4" max="4" width="37.375" customWidth="1"/>
    <col min="5" max="5" width="7.125" customWidth="1"/>
    <col min="6" max="6" width="9.125" customWidth="1"/>
  </cols>
  <sheetData>
    <row r="1" spans="1:6" ht="21" customHeight="1" thickBot="1">
      <c r="A1" s="24" t="s">
        <v>706</v>
      </c>
      <c r="B1" s="25"/>
      <c r="C1" s="25"/>
      <c r="D1" s="25"/>
    </row>
    <row r="2" spans="1:6" ht="35.25">
      <c r="A2" s="114" t="s">
        <v>740</v>
      </c>
      <c r="B2" s="27"/>
      <c r="C2" s="112" t="s">
        <v>741</v>
      </c>
      <c r="D2" s="191" t="s">
        <v>667</v>
      </c>
      <c r="F2" t="s">
        <v>678</v>
      </c>
    </row>
    <row r="3" spans="1:6" ht="56.25" thickBot="1">
      <c r="A3" s="29" t="s">
        <v>674</v>
      </c>
      <c r="B3" s="28"/>
      <c r="C3" s="113">
        <f>F3</f>
        <v>1</v>
      </c>
      <c r="D3" s="192"/>
      <c r="F3" s="26">
        <f>参加申込書Ｂ!A5</f>
        <v>1</v>
      </c>
    </row>
    <row r="4" spans="1:6" ht="75" customHeight="1">
      <c r="A4" s="31" t="s">
        <v>672</v>
      </c>
      <c r="B4" s="193" t="str">
        <f>出品票作成!B7&amp;"号車"</f>
        <v>選択号車</v>
      </c>
      <c r="C4" s="194"/>
      <c r="D4" s="195"/>
    </row>
    <row r="5" spans="1:6" ht="75" customHeight="1">
      <c r="A5" s="32" t="s">
        <v>668</v>
      </c>
      <c r="B5" s="196" t="str">
        <f>参加申込書Ａ!B6</f>
        <v>選択してください</v>
      </c>
      <c r="C5" s="197"/>
      <c r="D5" s="198"/>
    </row>
    <row r="6" spans="1:6" ht="36.75" customHeight="1">
      <c r="A6" s="33" t="s">
        <v>675</v>
      </c>
      <c r="B6" s="199" t="str">
        <f>VLOOKUP($F$3,参加申込書Ｂ!$A$5:$M$30,4,FALSE)</f>
        <v>さくしゃ１</v>
      </c>
      <c r="C6" s="200"/>
      <c r="D6" s="201"/>
    </row>
    <row r="7" spans="1:6" ht="75" customHeight="1">
      <c r="A7" s="34" t="s">
        <v>671</v>
      </c>
      <c r="B7" s="185" t="str">
        <f>VLOOKUP($F$3,参加申込書Ｂ!$A$5:$M$30,3,FALSE)</f>
        <v>作者１</v>
      </c>
      <c r="C7" s="186"/>
      <c r="D7" s="187"/>
    </row>
    <row r="8" spans="1:6" ht="36.75" customHeight="1">
      <c r="A8" s="33" t="s">
        <v>669</v>
      </c>
      <c r="B8" s="199" t="str">
        <f>VLOOKUP($F$3,参加申込書Ｂ!$A$5:$M$30,6,FALSE)</f>
        <v>さくひん１</v>
      </c>
      <c r="C8" s="200"/>
      <c r="D8" s="201"/>
    </row>
    <row r="9" spans="1:6" s="6" customFormat="1" ht="75" customHeight="1">
      <c r="A9" s="34" t="s">
        <v>670</v>
      </c>
      <c r="B9" s="185" t="str">
        <f>VLOOKUP($F$3,参加申込書Ｂ!$A$5:$M$30,5,FALSE)</f>
        <v>作品１</v>
      </c>
      <c r="C9" s="186"/>
      <c r="D9" s="187"/>
    </row>
    <row r="10" spans="1:6" ht="75" customHeight="1">
      <c r="A10" s="32" t="s">
        <v>619</v>
      </c>
      <c r="B10" s="36" t="str">
        <f>VLOOKUP($F$3,参加申込書Ｂ!$A$5:$M$30,7,FALSE)</f>
        <v>平面</v>
      </c>
      <c r="C10" s="38" t="s">
        <v>34</v>
      </c>
      <c r="D10" s="37" t="str">
        <f>VLOOKUP($F$3,参加申込書Ｂ!$A$5:$M$30,8,FALSE)</f>
        <v>絵画</v>
      </c>
    </row>
    <row r="11" spans="1:6" ht="372.75" customHeight="1" thickBot="1">
      <c r="A11" s="35" t="s">
        <v>673</v>
      </c>
      <c r="B11" s="188" t="s">
        <v>712</v>
      </c>
      <c r="C11" s="189"/>
      <c r="D11" s="190"/>
    </row>
    <row r="13" spans="1:6">
      <c r="A13" s="25"/>
      <c r="B13" s="25"/>
      <c r="C13" s="25"/>
      <c r="D13" s="25"/>
    </row>
  </sheetData>
  <mergeCells count="8">
    <mergeCell ref="B9:D9"/>
    <mergeCell ref="B11:D11"/>
    <mergeCell ref="D2:D3"/>
    <mergeCell ref="B4:D4"/>
    <mergeCell ref="B5:D5"/>
    <mergeCell ref="B6:D6"/>
    <mergeCell ref="B7:D7"/>
    <mergeCell ref="B8:D8"/>
  </mergeCells>
  <phoneticPr fontId="3"/>
  <pageMargins left="0.45687499999999998" right="0.25" top="0.75" bottom="0.75" header="0.3" footer="0.3"/>
  <pageSetup paperSize="10" scale="86" orientation="portrait" horizontalDpi="4294967292" verticalDpi="4294967292" r:id="rId1"/>
  <headerFooter alignWithMargins="0"/>
  <colBreaks count="1" manualBreakCount="1">
    <brk id="4" max="1048575" man="1"/>
  </colBreaks>
  <ignoredErrors>
    <ignoredError sqref="B7:D10 C6:D6" emptyCellReference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499984740745262"/>
  </sheetPr>
  <dimension ref="A1:N90"/>
  <sheetViews>
    <sheetView workbookViewId="0">
      <selection activeCell="G2" sqref="G2:H90"/>
    </sheetView>
  </sheetViews>
  <sheetFormatPr defaultColWidth="12.875" defaultRowHeight="12"/>
  <cols>
    <col min="1" max="2" width="8.375" style="18" bestFit="1" customWidth="1"/>
    <col min="3" max="3" width="23.625" style="18" bestFit="1" customWidth="1"/>
    <col min="4" max="4" width="9.125" style="18" bestFit="1" customWidth="1"/>
    <col min="5" max="5" width="25.125" style="18" bestFit="1" customWidth="1"/>
    <col min="6" max="6" width="8.375" style="18" bestFit="1" customWidth="1"/>
    <col min="7" max="7" width="17.375" style="18" bestFit="1" customWidth="1"/>
    <col min="8" max="8" width="14.125" style="18" bestFit="1" customWidth="1"/>
    <col min="9" max="9" width="9.375" style="18" bestFit="1" customWidth="1"/>
    <col min="10" max="10" width="17" style="18" bestFit="1" customWidth="1"/>
    <col min="11" max="11" width="39.375" style="18" bestFit="1" customWidth="1"/>
    <col min="12" max="13" width="11.625" style="18" bestFit="1" customWidth="1"/>
    <col min="14" max="14" width="26.125" style="18" bestFit="1" customWidth="1"/>
    <col min="15" max="16384" width="12.875" style="18"/>
  </cols>
  <sheetData>
    <row r="1" spans="1:14">
      <c r="A1" s="18" t="s">
        <v>45</v>
      </c>
      <c r="B1" s="18" t="s">
        <v>46</v>
      </c>
      <c r="C1" s="18" t="s">
        <v>47</v>
      </c>
      <c r="D1" s="18" t="s">
        <v>562</v>
      </c>
      <c r="E1" s="18" t="s">
        <v>48</v>
      </c>
      <c r="F1" s="18" t="s">
        <v>611</v>
      </c>
      <c r="G1" s="18" t="s">
        <v>49</v>
      </c>
      <c r="H1" s="18" t="s">
        <v>50</v>
      </c>
      <c r="I1" s="18" t="s">
        <v>51</v>
      </c>
      <c r="J1" s="18" t="s">
        <v>52</v>
      </c>
      <c r="K1" s="18" t="s">
        <v>53</v>
      </c>
      <c r="L1" s="18" t="s">
        <v>54</v>
      </c>
      <c r="M1" s="18" t="s">
        <v>563</v>
      </c>
      <c r="N1" s="18" t="s">
        <v>564</v>
      </c>
    </row>
    <row r="2" spans="1:14" s="104" customFormat="1">
      <c r="A2" s="104">
        <v>0</v>
      </c>
      <c r="B2" s="104" t="s">
        <v>612</v>
      </c>
      <c r="C2" s="104" t="s">
        <v>1</v>
      </c>
      <c r="E2" s="104" t="s">
        <v>44</v>
      </c>
      <c r="F2" s="104">
        <v>0</v>
      </c>
      <c r="I2" s="104" t="s">
        <v>613</v>
      </c>
      <c r="J2" s="104" t="s">
        <v>613</v>
      </c>
      <c r="K2" s="104" t="s">
        <v>614</v>
      </c>
      <c r="L2" s="104" t="s">
        <v>696</v>
      </c>
      <c r="M2" s="104" t="s">
        <v>697</v>
      </c>
    </row>
    <row r="3" spans="1:14">
      <c r="A3" s="18">
        <v>1</v>
      </c>
      <c r="B3" s="18" t="s">
        <v>55</v>
      </c>
      <c r="C3" s="18" t="s">
        <v>56</v>
      </c>
      <c r="D3" s="18">
        <v>15</v>
      </c>
      <c r="E3" s="18" t="s">
        <v>57</v>
      </c>
      <c r="F3" s="18">
        <v>1</v>
      </c>
      <c r="I3" s="18" t="s">
        <v>58</v>
      </c>
      <c r="J3" s="18">
        <v>6120037</v>
      </c>
      <c r="K3" s="18" t="s">
        <v>59</v>
      </c>
      <c r="L3" s="18" t="s">
        <v>60</v>
      </c>
      <c r="M3" s="18" t="s">
        <v>61</v>
      </c>
      <c r="N3" s="18" t="s">
        <v>565</v>
      </c>
    </row>
    <row r="4" spans="1:14">
      <c r="A4" s="18">
        <v>2</v>
      </c>
      <c r="B4" s="18" t="s">
        <v>62</v>
      </c>
      <c r="C4" s="18" t="s">
        <v>63</v>
      </c>
      <c r="D4" s="18">
        <v>6</v>
      </c>
      <c r="E4" s="18" t="s">
        <v>64</v>
      </c>
      <c r="F4" s="18">
        <v>2</v>
      </c>
      <c r="I4" s="18" t="s">
        <v>65</v>
      </c>
      <c r="J4" s="18">
        <v>6038335</v>
      </c>
      <c r="K4" s="18" t="s">
        <v>66</v>
      </c>
      <c r="L4" s="18" t="s">
        <v>67</v>
      </c>
      <c r="M4" s="18" t="s">
        <v>68</v>
      </c>
      <c r="N4" s="18" t="s">
        <v>69</v>
      </c>
    </row>
    <row r="5" spans="1:14">
      <c r="A5" s="18">
        <v>3</v>
      </c>
      <c r="B5" s="18" t="s">
        <v>62</v>
      </c>
      <c r="C5" s="18" t="s">
        <v>566</v>
      </c>
      <c r="D5" s="18">
        <v>12</v>
      </c>
      <c r="E5" s="18" t="s">
        <v>70</v>
      </c>
      <c r="F5" s="18">
        <v>3</v>
      </c>
      <c r="I5" s="18" t="s">
        <v>734</v>
      </c>
      <c r="J5" s="18">
        <v>6020867</v>
      </c>
      <c r="K5" s="18" t="s">
        <v>735</v>
      </c>
      <c r="L5" s="18" t="s">
        <v>71</v>
      </c>
      <c r="M5" s="18" t="s">
        <v>72</v>
      </c>
      <c r="N5" s="18" t="s">
        <v>73</v>
      </c>
    </row>
    <row r="6" spans="1:14">
      <c r="A6" s="18">
        <v>4</v>
      </c>
      <c r="B6" s="18" t="s">
        <v>62</v>
      </c>
      <c r="C6" s="18" t="s">
        <v>74</v>
      </c>
      <c r="D6" s="18">
        <v>15</v>
      </c>
      <c r="E6" s="18" t="s">
        <v>75</v>
      </c>
      <c r="F6" s="18">
        <v>4</v>
      </c>
      <c r="I6" s="18" t="s">
        <v>76</v>
      </c>
      <c r="J6" s="18">
        <v>6060851</v>
      </c>
      <c r="K6" s="18" t="s">
        <v>77</v>
      </c>
      <c r="L6" s="18" t="s">
        <v>78</v>
      </c>
      <c r="M6" s="18" t="s">
        <v>79</v>
      </c>
      <c r="N6" s="18" t="s">
        <v>80</v>
      </c>
    </row>
    <row r="7" spans="1:14">
      <c r="A7" s="18">
        <v>5</v>
      </c>
      <c r="B7" s="18" t="s">
        <v>62</v>
      </c>
      <c r="C7" s="18" t="s">
        <v>81</v>
      </c>
      <c r="D7" s="18">
        <v>25</v>
      </c>
      <c r="E7" s="18" t="s">
        <v>82</v>
      </c>
      <c r="F7" s="18">
        <v>5</v>
      </c>
      <c r="I7" s="18" t="s">
        <v>83</v>
      </c>
      <c r="J7" s="18">
        <v>6060015</v>
      </c>
      <c r="K7" s="18" t="s">
        <v>84</v>
      </c>
      <c r="L7" s="18" t="s">
        <v>85</v>
      </c>
      <c r="M7" s="18" t="s">
        <v>86</v>
      </c>
      <c r="N7" s="18" t="s">
        <v>87</v>
      </c>
    </row>
    <row r="8" spans="1:14">
      <c r="A8" s="18">
        <v>6</v>
      </c>
      <c r="B8" s="18" t="s">
        <v>62</v>
      </c>
      <c r="C8" s="18" t="s">
        <v>88</v>
      </c>
      <c r="D8" s="18">
        <v>13</v>
      </c>
      <c r="E8" s="18" t="s">
        <v>89</v>
      </c>
      <c r="F8" s="18">
        <v>6</v>
      </c>
      <c r="I8" s="18" t="s">
        <v>90</v>
      </c>
      <c r="J8" s="18">
        <v>6048384</v>
      </c>
      <c r="K8" s="18" t="s">
        <v>91</v>
      </c>
      <c r="L8" s="18" t="s">
        <v>92</v>
      </c>
      <c r="M8" s="18" t="s">
        <v>93</v>
      </c>
      <c r="N8" s="18" t="s">
        <v>94</v>
      </c>
    </row>
    <row r="9" spans="1:14">
      <c r="A9" s="18">
        <v>7</v>
      </c>
      <c r="B9" s="18" t="s">
        <v>62</v>
      </c>
      <c r="C9" s="18" t="s">
        <v>95</v>
      </c>
      <c r="D9" s="18">
        <v>10</v>
      </c>
      <c r="E9" s="18" t="s">
        <v>96</v>
      </c>
      <c r="F9" s="18">
        <v>7</v>
      </c>
      <c r="I9" s="18" t="s">
        <v>97</v>
      </c>
      <c r="J9" s="18">
        <v>6078017</v>
      </c>
      <c r="K9" s="18" t="s">
        <v>98</v>
      </c>
      <c r="L9" s="18" t="s">
        <v>99</v>
      </c>
      <c r="M9" s="18" t="s">
        <v>100</v>
      </c>
      <c r="N9" s="18" t="s">
        <v>101</v>
      </c>
    </row>
    <row r="10" spans="1:14">
      <c r="A10" s="18">
        <v>8</v>
      </c>
      <c r="B10" s="18" t="s">
        <v>62</v>
      </c>
      <c r="C10" s="18" t="s">
        <v>102</v>
      </c>
      <c r="D10" s="18">
        <v>15</v>
      </c>
      <c r="E10" s="18" t="s">
        <v>103</v>
      </c>
      <c r="F10" s="18">
        <v>8</v>
      </c>
      <c r="I10" s="18" t="s">
        <v>104</v>
      </c>
      <c r="J10" s="18">
        <v>6018449</v>
      </c>
      <c r="K10" s="18" t="s">
        <v>105</v>
      </c>
      <c r="L10" s="18" t="s">
        <v>106</v>
      </c>
      <c r="M10" s="18" t="s">
        <v>107</v>
      </c>
      <c r="N10" s="18" t="s">
        <v>108</v>
      </c>
    </row>
    <row r="11" spans="1:14">
      <c r="A11" s="18">
        <v>9</v>
      </c>
      <c r="B11" s="18" t="s">
        <v>62</v>
      </c>
      <c r="C11" s="18" t="s">
        <v>109</v>
      </c>
      <c r="D11" s="18">
        <v>30</v>
      </c>
      <c r="E11" s="18" t="s">
        <v>110</v>
      </c>
      <c r="F11" s="18">
        <v>9</v>
      </c>
      <c r="I11" s="18" t="s">
        <v>111</v>
      </c>
      <c r="J11" s="18">
        <v>6168226</v>
      </c>
      <c r="K11" s="18" t="s">
        <v>112</v>
      </c>
      <c r="L11" s="18" t="s">
        <v>113</v>
      </c>
      <c r="M11" s="18" t="s">
        <v>114</v>
      </c>
      <c r="N11" s="18" t="s">
        <v>115</v>
      </c>
    </row>
    <row r="12" spans="1:14">
      <c r="A12" s="18">
        <v>10</v>
      </c>
      <c r="B12" s="18" t="s">
        <v>62</v>
      </c>
      <c r="C12" s="18" t="s">
        <v>116</v>
      </c>
      <c r="D12" s="18">
        <v>15</v>
      </c>
      <c r="E12" s="18" t="s">
        <v>117</v>
      </c>
      <c r="F12" s="18">
        <v>10</v>
      </c>
      <c r="I12" s="18" t="s">
        <v>118</v>
      </c>
      <c r="J12" s="18">
        <v>6168353</v>
      </c>
      <c r="K12" s="18" t="s">
        <v>119</v>
      </c>
      <c r="L12" s="18" t="s">
        <v>120</v>
      </c>
      <c r="M12" s="18" t="s">
        <v>121</v>
      </c>
      <c r="N12" s="18" t="s">
        <v>122</v>
      </c>
    </row>
    <row r="13" spans="1:14">
      <c r="A13" s="18">
        <v>11</v>
      </c>
      <c r="B13" s="18" t="s">
        <v>62</v>
      </c>
      <c r="C13" s="18" t="s">
        <v>123</v>
      </c>
      <c r="D13" s="18">
        <v>13</v>
      </c>
      <c r="E13" s="18" t="s">
        <v>124</v>
      </c>
      <c r="F13" s="18">
        <v>11</v>
      </c>
      <c r="I13" s="18" t="s">
        <v>125</v>
      </c>
      <c r="J13" s="18">
        <v>6010534</v>
      </c>
      <c r="K13" s="18" t="s">
        <v>126</v>
      </c>
      <c r="L13" s="18" t="s">
        <v>127</v>
      </c>
      <c r="M13" s="18" t="s">
        <v>128</v>
      </c>
      <c r="N13" s="18" t="s">
        <v>129</v>
      </c>
    </row>
    <row r="14" spans="1:14">
      <c r="A14" s="18">
        <v>12</v>
      </c>
      <c r="B14" s="18" t="s">
        <v>62</v>
      </c>
      <c r="C14" s="18" t="s">
        <v>130</v>
      </c>
      <c r="D14" s="18">
        <v>9</v>
      </c>
      <c r="E14" s="18" t="s">
        <v>131</v>
      </c>
      <c r="F14" s="18">
        <v>12</v>
      </c>
      <c r="I14" s="18" t="s">
        <v>132</v>
      </c>
      <c r="J14" s="18">
        <v>6158102</v>
      </c>
      <c r="K14" s="18" t="s">
        <v>133</v>
      </c>
      <c r="L14" s="18" t="s">
        <v>134</v>
      </c>
      <c r="M14" s="18" t="s">
        <v>135</v>
      </c>
      <c r="N14" s="18" t="s">
        <v>136</v>
      </c>
    </row>
    <row r="15" spans="1:14">
      <c r="A15" s="18">
        <v>13</v>
      </c>
      <c r="B15" s="18" t="s">
        <v>62</v>
      </c>
      <c r="C15" s="18" t="s">
        <v>137</v>
      </c>
      <c r="D15" s="18">
        <v>14</v>
      </c>
      <c r="E15" s="18" t="s">
        <v>138</v>
      </c>
      <c r="F15" s="18">
        <v>13</v>
      </c>
      <c r="I15" s="18" t="s">
        <v>139</v>
      </c>
      <c r="J15" s="18">
        <v>6101146</v>
      </c>
      <c r="K15" s="18" t="s">
        <v>140</v>
      </c>
      <c r="L15" s="18" t="s">
        <v>141</v>
      </c>
      <c r="M15" s="18" t="s">
        <v>142</v>
      </c>
      <c r="N15" s="18" t="s">
        <v>143</v>
      </c>
    </row>
    <row r="16" spans="1:14">
      <c r="A16" s="18">
        <v>14</v>
      </c>
      <c r="B16" s="18" t="s">
        <v>62</v>
      </c>
      <c r="C16" s="18" t="s">
        <v>144</v>
      </c>
      <c r="D16" s="18">
        <v>26</v>
      </c>
      <c r="E16" s="18" t="s">
        <v>145</v>
      </c>
      <c r="F16" s="18">
        <v>14</v>
      </c>
      <c r="I16" s="18" t="s">
        <v>146</v>
      </c>
      <c r="J16" s="18">
        <v>6120063</v>
      </c>
      <c r="K16" s="18" t="s">
        <v>147</v>
      </c>
      <c r="L16" s="18" t="s">
        <v>148</v>
      </c>
      <c r="M16" s="18" t="s">
        <v>149</v>
      </c>
      <c r="N16" s="18" t="s">
        <v>150</v>
      </c>
    </row>
    <row r="17" spans="1:14">
      <c r="A17" s="18">
        <v>15</v>
      </c>
      <c r="B17" s="18" t="s">
        <v>62</v>
      </c>
      <c r="C17" s="18" t="s">
        <v>151</v>
      </c>
      <c r="D17" s="18">
        <v>2</v>
      </c>
      <c r="E17" s="18" t="s">
        <v>152</v>
      </c>
      <c r="F17" s="18">
        <v>15</v>
      </c>
      <c r="I17" s="18" t="s">
        <v>153</v>
      </c>
      <c r="J17" s="18">
        <v>6011326</v>
      </c>
      <c r="K17" s="18" t="s">
        <v>154</v>
      </c>
      <c r="L17" s="18" t="s">
        <v>155</v>
      </c>
      <c r="M17" s="18" t="s">
        <v>156</v>
      </c>
      <c r="N17" s="18" t="s">
        <v>157</v>
      </c>
    </row>
    <row r="18" spans="1:14">
      <c r="A18" s="18">
        <v>16</v>
      </c>
      <c r="B18" s="18" t="s">
        <v>62</v>
      </c>
      <c r="C18" s="18" t="s">
        <v>158</v>
      </c>
      <c r="D18" s="18">
        <v>5</v>
      </c>
      <c r="E18" s="18" t="s">
        <v>159</v>
      </c>
      <c r="F18" s="18">
        <v>16</v>
      </c>
      <c r="I18" s="18" t="s">
        <v>160</v>
      </c>
      <c r="J18" s="18">
        <v>6128283</v>
      </c>
      <c r="K18" s="18" t="s">
        <v>161</v>
      </c>
      <c r="L18" s="18" t="s">
        <v>162</v>
      </c>
      <c r="M18" s="18" t="s">
        <v>163</v>
      </c>
      <c r="N18" s="18" t="s">
        <v>164</v>
      </c>
    </row>
    <row r="19" spans="1:14">
      <c r="A19" s="18">
        <v>18</v>
      </c>
      <c r="B19" s="18" t="s">
        <v>62</v>
      </c>
      <c r="C19" s="18" t="s">
        <v>165</v>
      </c>
      <c r="D19" s="18">
        <v>0</v>
      </c>
      <c r="E19" s="18" t="s">
        <v>166</v>
      </c>
      <c r="F19" s="18">
        <v>18</v>
      </c>
      <c r="I19" s="18" t="s">
        <v>167</v>
      </c>
      <c r="J19" s="18">
        <v>6170006</v>
      </c>
      <c r="K19" s="18" t="s">
        <v>168</v>
      </c>
      <c r="L19" s="18" t="s">
        <v>169</v>
      </c>
      <c r="M19" s="18" t="s">
        <v>170</v>
      </c>
      <c r="N19" s="18" t="s">
        <v>171</v>
      </c>
    </row>
    <row r="20" spans="1:14">
      <c r="A20" s="18">
        <v>19</v>
      </c>
      <c r="B20" s="18" t="s">
        <v>62</v>
      </c>
      <c r="C20" s="18" t="s">
        <v>172</v>
      </c>
      <c r="D20" s="18">
        <v>11</v>
      </c>
      <c r="E20" s="18" t="s">
        <v>173</v>
      </c>
      <c r="F20" s="18">
        <v>19</v>
      </c>
      <c r="I20" s="18" t="s">
        <v>174</v>
      </c>
      <c r="J20" s="18">
        <v>6170843</v>
      </c>
      <c r="K20" s="18" t="s">
        <v>175</v>
      </c>
      <c r="L20" s="18" t="s">
        <v>176</v>
      </c>
      <c r="M20" s="18" t="s">
        <v>177</v>
      </c>
      <c r="N20" s="18" t="s">
        <v>178</v>
      </c>
    </row>
    <row r="21" spans="1:14">
      <c r="A21" s="18">
        <v>20</v>
      </c>
      <c r="B21" s="18" t="s">
        <v>62</v>
      </c>
      <c r="C21" s="18" t="s">
        <v>179</v>
      </c>
      <c r="D21" s="18">
        <v>13</v>
      </c>
      <c r="E21" s="18" t="s">
        <v>180</v>
      </c>
      <c r="F21" s="18">
        <v>20</v>
      </c>
      <c r="I21" s="18" t="s">
        <v>181</v>
      </c>
      <c r="J21" s="18">
        <v>6170845</v>
      </c>
      <c r="K21" s="18" t="s">
        <v>182</v>
      </c>
      <c r="L21" s="18" t="s">
        <v>183</v>
      </c>
      <c r="M21" s="18" t="s">
        <v>184</v>
      </c>
      <c r="N21" s="18" t="s">
        <v>185</v>
      </c>
    </row>
    <row r="22" spans="1:14">
      <c r="A22" s="18">
        <v>21</v>
      </c>
      <c r="B22" s="18" t="s">
        <v>62</v>
      </c>
      <c r="C22" s="18" t="s">
        <v>186</v>
      </c>
      <c r="D22" s="18">
        <v>10</v>
      </c>
      <c r="E22" s="18" t="s">
        <v>187</v>
      </c>
      <c r="F22" s="18">
        <v>21</v>
      </c>
      <c r="I22" s="18" t="s">
        <v>188</v>
      </c>
      <c r="J22" s="18">
        <v>6110002</v>
      </c>
      <c r="K22" s="18" t="s">
        <v>189</v>
      </c>
      <c r="L22" s="18" t="s">
        <v>190</v>
      </c>
      <c r="M22" s="18" t="s">
        <v>191</v>
      </c>
      <c r="N22" s="18" t="s">
        <v>192</v>
      </c>
    </row>
    <row r="23" spans="1:14">
      <c r="A23" s="18">
        <v>22</v>
      </c>
      <c r="B23" s="18" t="s">
        <v>62</v>
      </c>
      <c r="C23" s="18" t="s">
        <v>193</v>
      </c>
      <c r="D23" s="18">
        <v>8</v>
      </c>
      <c r="E23" s="18" t="s">
        <v>194</v>
      </c>
      <c r="F23" s="18">
        <v>22</v>
      </c>
      <c r="I23" s="18" t="s">
        <v>195</v>
      </c>
      <c r="J23" s="18">
        <v>6110011</v>
      </c>
      <c r="K23" s="18" t="s">
        <v>196</v>
      </c>
      <c r="L23" s="18" t="s">
        <v>197</v>
      </c>
      <c r="M23" s="18" t="s">
        <v>198</v>
      </c>
      <c r="N23" s="18" t="s">
        <v>199</v>
      </c>
    </row>
    <row r="24" spans="1:14">
      <c r="A24" s="18">
        <v>23</v>
      </c>
      <c r="B24" s="18" t="s">
        <v>62</v>
      </c>
      <c r="C24" s="18" t="s">
        <v>200</v>
      </c>
      <c r="D24" s="18">
        <v>18</v>
      </c>
      <c r="E24" s="18" t="s">
        <v>201</v>
      </c>
      <c r="F24" s="18">
        <v>23</v>
      </c>
      <c r="I24" s="18" t="s">
        <v>202</v>
      </c>
      <c r="J24" s="18">
        <v>6110042</v>
      </c>
      <c r="K24" s="18" t="s">
        <v>203</v>
      </c>
      <c r="L24" s="18" t="s">
        <v>204</v>
      </c>
      <c r="M24" s="18" t="s">
        <v>205</v>
      </c>
      <c r="N24" s="18" t="s">
        <v>206</v>
      </c>
    </row>
    <row r="25" spans="1:14">
      <c r="A25" s="18">
        <v>24</v>
      </c>
      <c r="B25" s="18" t="s">
        <v>62</v>
      </c>
      <c r="C25" s="18" t="s">
        <v>207</v>
      </c>
      <c r="D25" s="18">
        <v>16</v>
      </c>
      <c r="E25" s="18" t="s">
        <v>208</v>
      </c>
      <c r="F25" s="18">
        <v>24</v>
      </c>
      <c r="I25" s="18" t="s">
        <v>209</v>
      </c>
      <c r="J25" s="18">
        <v>6100121</v>
      </c>
      <c r="K25" s="18" t="s">
        <v>210</v>
      </c>
      <c r="L25" s="18" t="s">
        <v>211</v>
      </c>
      <c r="M25" s="18" t="s">
        <v>212</v>
      </c>
      <c r="N25" s="18" t="s">
        <v>213</v>
      </c>
    </row>
    <row r="26" spans="1:14">
      <c r="A26" s="18">
        <v>25</v>
      </c>
      <c r="B26" s="18" t="s">
        <v>62</v>
      </c>
      <c r="C26" s="18" t="s">
        <v>214</v>
      </c>
      <c r="D26" s="18">
        <v>19</v>
      </c>
      <c r="E26" s="18" t="s">
        <v>215</v>
      </c>
      <c r="F26" s="18">
        <v>25</v>
      </c>
      <c r="I26" s="18" t="s">
        <v>216</v>
      </c>
      <c r="J26" s="18">
        <v>6100117</v>
      </c>
      <c r="K26" s="18" t="s">
        <v>217</v>
      </c>
      <c r="L26" s="18" t="s">
        <v>218</v>
      </c>
      <c r="M26" s="18" t="s">
        <v>219</v>
      </c>
      <c r="N26" s="18" t="s">
        <v>220</v>
      </c>
    </row>
    <row r="27" spans="1:14">
      <c r="A27" s="18">
        <v>26</v>
      </c>
      <c r="B27" s="18" t="s">
        <v>62</v>
      </c>
      <c r="C27" s="18" t="s">
        <v>221</v>
      </c>
      <c r="D27" s="18">
        <v>0</v>
      </c>
      <c r="E27" s="18" t="s">
        <v>222</v>
      </c>
      <c r="F27" s="18">
        <v>26</v>
      </c>
      <c r="I27" s="18" t="s">
        <v>223</v>
      </c>
      <c r="J27" s="18">
        <v>6148363</v>
      </c>
      <c r="K27" s="18" t="s">
        <v>224</v>
      </c>
      <c r="L27" s="18" t="s">
        <v>225</v>
      </c>
      <c r="M27" s="18" t="s">
        <v>226</v>
      </c>
      <c r="N27" s="18" t="s">
        <v>227</v>
      </c>
    </row>
    <row r="28" spans="1:14">
      <c r="A28" s="18">
        <v>27</v>
      </c>
      <c r="B28" s="18" t="s">
        <v>62</v>
      </c>
      <c r="C28" s="18" t="s">
        <v>228</v>
      </c>
      <c r="D28" s="18">
        <v>8</v>
      </c>
      <c r="E28" s="18" t="s">
        <v>229</v>
      </c>
      <c r="F28" s="18">
        <v>27</v>
      </c>
      <c r="I28" s="18" t="s">
        <v>230</v>
      </c>
      <c r="J28" s="18">
        <v>6130033</v>
      </c>
      <c r="K28" s="18" t="s">
        <v>231</v>
      </c>
      <c r="L28" s="18" t="s">
        <v>232</v>
      </c>
      <c r="M28" s="18" t="s">
        <v>233</v>
      </c>
      <c r="N28" s="18" t="s">
        <v>234</v>
      </c>
    </row>
    <row r="29" spans="1:14">
      <c r="A29" s="18">
        <v>28</v>
      </c>
      <c r="B29" s="18" t="s">
        <v>62</v>
      </c>
      <c r="C29" s="18" t="s">
        <v>235</v>
      </c>
      <c r="D29" s="18">
        <v>16</v>
      </c>
      <c r="E29" s="18" t="s">
        <v>236</v>
      </c>
      <c r="F29" s="18">
        <v>28</v>
      </c>
      <c r="I29" s="18" t="s">
        <v>237</v>
      </c>
      <c r="J29" s="18">
        <v>6100361</v>
      </c>
      <c r="K29" s="18" t="s">
        <v>238</v>
      </c>
      <c r="L29" s="18" t="s">
        <v>239</v>
      </c>
      <c r="M29" s="18" t="s">
        <v>240</v>
      </c>
      <c r="N29" s="18" t="s">
        <v>241</v>
      </c>
    </row>
    <row r="30" spans="1:14">
      <c r="A30" s="18">
        <v>29</v>
      </c>
      <c r="B30" s="18" t="s">
        <v>62</v>
      </c>
      <c r="C30" s="18" t="s">
        <v>242</v>
      </c>
      <c r="D30" s="18">
        <v>15</v>
      </c>
      <c r="E30" s="18" t="s">
        <v>243</v>
      </c>
      <c r="F30" s="18">
        <v>29</v>
      </c>
      <c r="I30" s="18" t="s">
        <v>244</v>
      </c>
      <c r="J30" s="18">
        <v>6190214</v>
      </c>
      <c r="K30" s="18" t="s">
        <v>245</v>
      </c>
      <c r="L30" s="18" t="s">
        <v>246</v>
      </c>
      <c r="M30" s="18" t="s">
        <v>247</v>
      </c>
      <c r="N30" s="18" t="s">
        <v>248</v>
      </c>
    </row>
    <row r="31" spans="1:14">
      <c r="A31" s="18">
        <v>30</v>
      </c>
      <c r="B31" s="18" t="s">
        <v>62</v>
      </c>
      <c r="C31" s="18" t="s">
        <v>249</v>
      </c>
      <c r="D31" s="18">
        <v>17</v>
      </c>
      <c r="E31" s="18" t="s">
        <v>250</v>
      </c>
      <c r="F31" s="18">
        <v>30</v>
      </c>
      <c r="I31" s="18" t="s">
        <v>251</v>
      </c>
      <c r="J31" s="18">
        <v>6190224</v>
      </c>
      <c r="K31" s="18" t="s">
        <v>252</v>
      </c>
      <c r="L31" s="18" t="s">
        <v>253</v>
      </c>
      <c r="M31" s="18" t="s">
        <v>254</v>
      </c>
      <c r="N31" s="18" t="s">
        <v>255</v>
      </c>
    </row>
    <row r="32" spans="1:14">
      <c r="A32" s="18">
        <v>31</v>
      </c>
      <c r="B32" s="18" t="s">
        <v>62</v>
      </c>
      <c r="C32" s="18" t="s">
        <v>256</v>
      </c>
      <c r="D32" s="18">
        <v>94</v>
      </c>
      <c r="E32" s="18" t="s">
        <v>257</v>
      </c>
      <c r="F32" s="18">
        <v>31</v>
      </c>
      <c r="I32" s="18" t="s">
        <v>258</v>
      </c>
      <c r="J32" s="18">
        <v>6210812</v>
      </c>
      <c r="K32" s="18" t="s">
        <v>259</v>
      </c>
      <c r="L32" s="18" t="s">
        <v>260</v>
      </c>
      <c r="M32" s="18" t="s">
        <v>261</v>
      </c>
      <c r="N32" s="18" t="s">
        <v>262</v>
      </c>
    </row>
    <row r="33" spans="1:14">
      <c r="A33" s="18">
        <v>32</v>
      </c>
      <c r="B33" s="18" t="s">
        <v>62</v>
      </c>
      <c r="C33" s="18" t="s">
        <v>263</v>
      </c>
      <c r="D33" s="18">
        <v>6</v>
      </c>
      <c r="E33" s="18" t="s">
        <v>725</v>
      </c>
      <c r="F33" s="18">
        <v>32</v>
      </c>
      <c r="I33" s="18" t="s">
        <v>264</v>
      </c>
      <c r="J33" s="18">
        <v>6210008</v>
      </c>
      <c r="K33" s="18" t="s">
        <v>265</v>
      </c>
      <c r="L33" s="18" t="s">
        <v>266</v>
      </c>
      <c r="M33" s="18" t="s">
        <v>267</v>
      </c>
      <c r="N33" s="18" t="s">
        <v>268</v>
      </c>
    </row>
    <row r="34" spans="1:14">
      <c r="A34" s="18">
        <v>33</v>
      </c>
      <c r="B34" s="18" t="s">
        <v>62</v>
      </c>
      <c r="C34" s="18" t="s">
        <v>269</v>
      </c>
      <c r="D34" s="18">
        <v>1</v>
      </c>
      <c r="E34" s="18" t="s">
        <v>270</v>
      </c>
      <c r="F34" s="18">
        <v>33</v>
      </c>
      <c r="I34" s="18" t="s">
        <v>271</v>
      </c>
      <c r="J34" s="18">
        <v>6220004</v>
      </c>
      <c r="K34" s="18" t="s">
        <v>272</v>
      </c>
      <c r="L34" s="18" t="s">
        <v>273</v>
      </c>
      <c r="M34" s="18" t="s">
        <v>274</v>
      </c>
      <c r="N34" s="18" t="s">
        <v>275</v>
      </c>
    </row>
    <row r="35" spans="1:14">
      <c r="A35" s="18">
        <v>35</v>
      </c>
      <c r="B35" s="18" t="s">
        <v>62</v>
      </c>
      <c r="C35" s="18" t="s">
        <v>276</v>
      </c>
      <c r="D35" s="18">
        <v>11</v>
      </c>
      <c r="E35" s="18" t="s">
        <v>277</v>
      </c>
      <c r="F35" s="18">
        <v>35</v>
      </c>
      <c r="I35" s="18" t="s">
        <v>278</v>
      </c>
      <c r="J35" s="18">
        <v>6220231</v>
      </c>
      <c r="K35" s="18" t="s">
        <v>279</v>
      </c>
      <c r="L35" s="18" t="s">
        <v>280</v>
      </c>
      <c r="M35" s="18" t="s">
        <v>281</v>
      </c>
      <c r="N35" s="18" t="s">
        <v>282</v>
      </c>
    </row>
    <row r="36" spans="1:14">
      <c r="A36" s="18">
        <v>36</v>
      </c>
      <c r="B36" s="18" t="s">
        <v>62</v>
      </c>
      <c r="C36" s="18" t="s">
        <v>567</v>
      </c>
      <c r="D36" s="18">
        <v>7</v>
      </c>
      <c r="E36" s="18" t="s">
        <v>283</v>
      </c>
      <c r="F36" s="18">
        <v>36</v>
      </c>
      <c r="I36" s="18" t="s">
        <v>284</v>
      </c>
      <c r="J36" s="18">
        <v>6230042</v>
      </c>
      <c r="K36" s="18" t="s">
        <v>285</v>
      </c>
      <c r="L36" s="18" t="s">
        <v>286</v>
      </c>
      <c r="M36" s="18" t="s">
        <v>287</v>
      </c>
      <c r="N36" s="18" t="s">
        <v>288</v>
      </c>
    </row>
    <row r="37" spans="1:14">
      <c r="A37" s="18">
        <v>37</v>
      </c>
      <c r="B37" s="18" t="s">
        <v>62</v>
      </c>
      <c r="C37" s="18" t="s">
        <v>726</v>
      </c>
      <c r="D37" s="18">
        <v>1</v>
      </c>
      <c r="E37" s="18" t="s">
        <v>283</v>
      </c>
      <c r="F37" s="18">
        <v>37</v>
      </c>
      <c r="I37" s="18" t="s">
        <v>284</v>
      </c>
      <c r="J37" s="18">
        <v>6230042</v>
      </c>
      <c r="K37" s="18" t="s">
        <v>285</v>
      </c>
      <c r="L37" s="18" t="s">
        <v>286</v>
      </c>
      <c r="M37" s="18" t="s">
        <v>287</v>
      </c>
      <c r="N37" s="18" t="s">
        <v>288</v>
      </c>
    </row>
    <row r="38" spans="1:14">
      <c r="A38" s="18">
        <v>38</v>
      </c>
      <c r="B38" s="18" t="s">
        <v>62</v>
      </c>
      <c r="C38" s="18" t="s">
        <v>289</v>
      </c>
      <c r="D38" s="18">
        <v>13</v>
      </c>
      <c r="E38" s="18" t="s">
        <v>290</v>
      </c>
      <c r="F38" s="18">
        <v>38</v>
      </c>
      <c r="I38" s="18" t="s">
        <v>291</v>
      </c>
      <c r="J38" s="18">
        <v>6200857</v>
      </c>
      <c r="K38" s="18" t="s">
        <v>292</v>
      </c>
      <c r="L38" s="18" t="s">
        <v>293</v>
      </c>
      <c r="M38" s="18" t="s">
        <v>294</v>
      </c>
      <c r="N38" s="18" t="s">
        <v>295</v>
      </c>
    </row>
    <row r="39" spans="1:14">
      <c r="A39" s="18">
        <v>39</v>
      </c>
      <c r="B39" s="18" t="s">
        <v>62</v>
      </c>
      <c r="C39" s="18" t="s">
        <v>296</v>
      </c>
      <c r="D39" s="18">
        <v>6</v>
      </c>
      <c r="E39" s="18" t="s">
        <v>297</v>
      </c>
      <c r="F39" s="18">
        <v>39</v>
      </c>
      <c r="I39" s="18" t="s">
        <v>298</v>
      </c>
      <c r="J39" s="18">
        <v>6200804</v>
      </c>
      <c r="K39" s="18" t="s">
        <v>299</v>
      </c>
      <c r="L39" s="18" t="s">
        <v>300</v>
      </c>
      <c r="M39" s="18" t="s">
        <v>301</v>
      </c>
      <c r="N39" s="18" t="s">
        <v>302</v>
      </c>
    </row>
    <row r="40" spans="1:14">
      <c r="A40" s="18">
        <v>40</v>
      </c>
      <c r="B40" s="18" t="s">
        <v>62</v>
      </c>
      <c r="C40" s="18" t="s">
        <v>303</v>
      </c>
      <c r="D40" s="18">
        <v>0</v>
      </c>
      <c r="E40" s="18" t="s">
        <v>304</v>
      </c>
      <c r="F40" s="18">
        <v>40</v>
      </c>
      <c r="I40" s="18" t="s">
        <v>305</v>
      </c>
      <c r="J40" s="18">
        <v>6200303</v>
      </c>
      <c r="K40" s="18" t="s">
        <v>306</v>
      </c>
      <c r="L40" s="18" t="s">
        <v>307</v>
      </c>
      <c r="M40" s="18" t="s">
        <v>308</v>
      </c>
      <c r="N40" s="18" t="s">
        <v>309</v>
      </c>
    </row>
    <row r="41" spans="1:14">
      <c r="A41" s="18">
        <v>41</v>
      </c>
      <c r="B41" s="18" t="s">
        <v>62</v>
      </c>
      <c r="C41" s="18" t="s">
        <v>310</v>
      </c>
      <c r="D41" s="18">
        <v>13</v>
      </c>
      <c r="E41" s="18" t="s">
        <v>311</v>
      </c>
      <c r="F41" s="18">
        <v>41</v>
      </c>
      <c r="I41" s="18" t="s">
        <v>312</v>
      </c>
      <c r="J41" s="18">
        <v>6250026</v>
      </c>
      <c r="K41" s="18" t="s">
        <v>313</v>
      </c>
      <c r="L41" s="18" t="s">
        <v>314</v>
      </c>
      <c r="M41" s="18" t="s">
        <v>315</v>
      </c>
      <c r="N41" s="18" t="s">
        <v>316</v>
      </c>
    </row>
    <row r="42" spans="1:14">
      <c r="A42" s="18">
        <v>42</v>
      </c>
      <c r="B42" s="18" t="s">
        <v>62</v>
      </c>
      <c r="C42" s="18" t="s">
        <v>317</v>
      </c>
      <c r="D42" s="18">
        <v>23</v>
      </c>
      <c r="E42" s="18" t="s">
        <v>318</v>
      </c>
      <c r="F42" s="18">
        <v>42</v>
      </c>
      <c r="I42" s="18" t="s">
        <v>319</v>
      </c>
      <c r="J42" s="18">
        <v>6240841</v>
      </c>
      <c r="K42" s="18" t="s">
        <v>320</v>
      </c>
      <c r="L42" s="18" t="s">
        <v>321</v>
      </c>
      <c r="M42" s="18" t="s">
        <v>322</v>
      </c>
      <c r="N42" s="18" t="s">
        <v>568</v>
      </c>
    </row>
    <row r="43" spans="1:14">
      <c r="A43" s="18">
        <v>43</v>
      </c>
      <c r="B43" s="18" t="s">
        <v>62</v>
      </c>
      <c r="C43" s="18" t="s">
        <v>323</v>
      </c>
      <c r="D43" s="18">
        <v>12</v>
      </c>
      <c r="E43" s="18" t="s">
        <v>324</v>
      </c>
      <c r="F43" s="18">
        <v>43</v>
      </c>
      <c r="I43" s="18" t="s">
        <v>325</v>
      </c>
      <c r="J43" s="18">
        <v>6260034</v>
      </c>
      <c r="K43" s="18" t="s">
        <v>736</v>
      </c>
      <c r="L43" s="18" t="s">
        <v>326</v>
      </c>
      <c r="M43" s="18" t="s">
        <v>327</v>
      </c>
      <c r="N43" s="18" t="s">
        <v>569</v>
      </c>
    </row>
    <row r="44" spans="1:14">
      <c r="A44" s="18">
        <v>45</v>
      </c>
      <c r="B44" s="18" t="s">
        <v>62</v>
      </c>
      <c r="C44" s="18" t="s">
        <v>328</v>
      </c>
      <c r="D44" s="18">
        <v>7</v>
      </c>
      <c r="E44" s="18" t="s">
        <v>329</v>
      </c>
      <c r="F44" s="18">
        <v>45</v>
      </c>
      <c r="I44" s="18" t="s">
        <v>330</v>
      </c>
      <c r="J44" s="18">
        <v>6292313</v>
      </c>
      <c r="K44" s="18" t="s">
        <v>331</v>
      </c>
      <c r="L44" s="18" t="s">
        <v>332</v>
      </c>
      <c r="M44" s="18" t="s">
        <v>333</v>
      </c>
      <c r="N44" s="18" t="s">
        <v>334</v>
      </c>
    </row>
    <row r="45" spans="1:14">
      <c r="A45" s="18">
        <v>46</v>
      </c>
      <c r="B45" s="18" t="s">
        <v>62</v>
      </c>
      <c r="C45" s="18" t="s">
        <v>570</v>
      </c>
      <c r="D45" s="18">
        <v>10</v>
      </c>
      <c r="E45" s="18" t="s">
        <v>335</v>
      </c>
      <c r="F45" s="18">
        <v>46</v>
      </c>
      <c r="I45" s="18" t="s">
        <v>336</v>
      </c>
      <c r="J45" s="18">
        <v>6270026</v>
      </c>
      <c r="K45" s="18" t="s">
        <v>337</v>
      </c>
      <c r="L45" s="18" t="s">
        <v>338</v>
      </c>
      <c r="M45" s="18" t="s">
        <v>339</v>
      </c>
      <c r="N45" s="18" t="s">
        <v>340</v>
      </c>
    </row>
    <row r="46" spans="1:14">
      <c r="A46" s="18">
        <v>48</v>
      </c>
      <c r="B46" s="18" t="s">
        <v>62</v>
      </c>
      <c r="C46" s="18" t="s">
        <v>341</v>
      </c>
      <c r="D46" s="18">
        <v>9</v>
      </c>
      <c r="E46" s="18" t="s">
        <v>342</v>
      </c>
      <c r="F46" s="18">
        <v>48</v>
      </c>
      <c r="I46" s="18" t="s">
        <v>343</v>
      </c>
      <c r="J46" s="18">
        <v>6293101</v>
      </c>
      <c r="K46" s="18" t="s">
        <v>344</v>
      </c>
      <c r="L46" s="18" t="s">
        <v>345</v>
      </c>
      <c r="M46" s="18" t="s">
        <v>346</v>
      </c>
      <c r="N46" s="18" t="s">
        <v>347</v>
      </c>
    </row>
    <row r="47" spans="1:14">
      <c r="A47" s="18">
        <v>49</v>
      </c>
      <c r="B47" s="18" t="s">
        <v>62</v>
      </c>
      <c r="C47" s="18" t="s">
        <v>348</v>
      </c>
      <c r="D47" s="18">
        <v>10</v>
      </c>
      <c r="E47" s="18" t="s">
        <v>349</v>
      </c>
      <c r="F47" s="18">
        <v>49</v>
      </c>
      <c r="I47" s="18" t="s">
        <v>350</v>
      </c>
      <c r="J47" s="18">
        <v>6293444</v>
      </c>
      <c r="K47" s="18" t="s">
        <v>351</v>
      </c>
      <c r="L47" s="18" t="s">
        <v>352</v>
      </c>
      <c r="M47" s="18" t="s">
        <v>353</v>
      </c>
      <c r="N47" s="18" t="s">
        <v>354</v>
      </c>
    </row>
    <row r="48" spans="1:14">
      <c r="A48" s="18">
        <v>51</v>
      </c>
      <c r="B48" s="18" t="s">
        <v>355</v>
      </c>
      <c r="C48" s="18" t="s">
        <v>356</v>
      </c>
      <c r="D48" s="18">
        <v>5</v>
      </c>
      <c r="E48" s="18" t="s">
        <v>357</v>
      </c>
      <c r="F48" s="18">
        <v>51</v>
      </c>
      <c r="I48" s="18" t="s">
        <v>358</v>
      </c>
      <c r="J48" s="18">
        <v>6168092</v>
      </c>
      <c r="K48" s="18" t="s">
        <v>359</v>
      </c>
      <c r="L48" s="18" t="s">
        <v>360</v>
      </c>
      <c r="M48" s="18" t="s">
        <v>361</v>
      </c>
      <c r="N48" s="18" t="s">
        <v>571</v>
      </c>
    </row>
    <row r="49" spans="1:14">
      <c r="A49" s="18">
        <v>52</v>
      </c>
      <c r="B49" s="18" t="s">
        <v>362</v>
      </c>
      <c r="C49" s="18" t="s">
        <v>572</v>
      </c>
      <c r="D49" s="18">
        <v>10</v>
      </c>
      <c r="E49" s="18" t="s">
        <v>573</v>
      </c>
      <c r="F49" s="18">
        <v>52</v>
      </c>
      <c r="I49" s="18" t="s">
        <v>574</v>
      </c>
      <c r="J49" s="18">
        <v>6170813</v>
      </c>
      <c r="K49" s="18" t="s">
        <v>575</v>
      </c>
      <c r="L49" s="18" t="s">
        <v>576</v>
      </c>
      <c r="N49" s="18" t="s">
        <v>577</v>
      </c>
    </row>
    <row r="50" spans="1:14">
      <c r="A50" s="18">
        <v>56</v>
      </c>
      <c r="B50" s="18" t="s">
        <v>362</v>
      </c>
      <c r="C50" s="18" t="s">
        <v>363</v>
      </c>
      <c r="D50" s="18">
        <v>0</v>
      </c>
      <c r="E50" s="18" t="s">
        <v>364</v>
      </c>
      <c r="F50" s="18">
        <v>56</v>
      </c>
      <c r="I50" s="18" t="s">
        <v>578</v>
      </c>
      <c r="J50" s="18">
        <v>6190231</v>
      </c>
      <c r="K50" s="18" t="s">
        <v>579</v>
      </c>
      <c r="L50" s="18" t="s">
        <v>580</v>
      </c>
      <c r="M50" s="18" t="s">
        <v>581</v>
      </c>
      <c r="N50" s="18" t="s">
        <v>582</v>
      </c>
    </row>
    <row r="51" spans="1:14">
      <c r="A51" s="18">
        <v>62</v>
      </c>
      <c r="B51" s="18" t="s">
        <v>365</v>
      </c>
      <c r="C51" s="18" t="s">
        <v>583</v>
      </c>
      <c r="D51" s="18">
        <v>0</v>
      </c>
      <c r="E51" s="18" t="s">
        <v>366</v>
      </c>
      <c r="F51" s="18">
        <v>62</v>
      </c>
      <c r="I51" s="18" t="s">
        <v>367</v>
      </c>
      <c r="J51" s="18">
        <v>6040902</v>
      </c>
      <c r="K51" s="18" t="s">
        <v>368</v>
      </c>
      <c r="L51" s="18" t="s">
        <v>369</v>
      </c>
      <c r="M51" s="18" t="s">
        <v>370</v>
      </c>
    </row>
    <row r="52" spans="1:14">
      <c r="A52" s="18">
        <v>64</v>
      </c>
      <c r="B52" s="18" t="s">
        <v>365</v>
      </c>
      <c r="C52" s="18" t="s">
        <v>371</v>
      </c>
      <c r="D52" s="18">
        <v>6</v>
      </c>
      <c r="E52" s="18" t="s">
        <v>372</v>
      </c>
      <c r="F52" s="18">
        <v>64</v>
      </c>
      <c r="I52" s="18" t="s">
        <v>373</v>
      </c>
      <c r="J52" s="18">
        <v>6048254</v>
      </c>
      <c r="K52" s="18" t="s">
        <v>374</v>
      </c>
      <c r="L52" s="18" t="s">
        <v>375</v>
      </c>
      <c r="M52" s="18" t="s">
        <v>376</v>
      </c>
    </row>
    <row r="53" spans="1:14">
      <c r="A53" s="18">
        <v>65</v>
      </c>
      <c r="B53" s="18" t="s">
        <v>365</v>
      </c>
      <c r="C53" s="18" t="s">
        <v>377</v>
      </c>
      <c r="D53" s="18">
        <v>2</v>
      </c>
      <c r="E53" s="18" t="s">
        <v>378</v>
      </c>
      <c r="F53" s="18">
        <v>65</v>
      </c>
      <c r="I53" s="18" t="s">
        <v>379</v>
      </c>
      <c r="J53" s="18">
        <v>6050977</v>
      </c>
      <c r="K53" s="18" t="s">
        <v>380</v>
      </c>
      <c r="L53" s="18" t="s">
        <v>381</v>
      </c>
      <c r="M53" s="18" t="s">
        <v>382</v>
      </c>
    </row>
    <row r="54" spans="1:14">
      <c r="A54" s="18">
        <v>66</v>
      </c>
      <c r="B54" s="18" t="s">
        <v>365</v>
      </c>
      <c r="C54" s="18" t="s">
        <v>383</v>
      </c>
      <c r="D54" s="18">
        <v>18</v>
      </c>
      <c r="E54" s="18" t="s">
        <v>384</v>
      </c>
      <c r="F54" s="18">
        <v>66</v>
      </c>
      <c r="I54" s="18" t="s">
        <v>385</v>
      </c>
      <c r="J54" s="18">
        <v>6038231</v>
      </c>
      <c r="K54" s="18" t="s">
        <v>386</v>
      </c>
      <c r="L54" s="18" t="s">
        <v>387</v>
      </c>
      <c r="M54" s="18" t="s">
        <v>388</v>
      </c>
    </row>
    <row r="55" spans="1:14">
      <c r="A55" s="18">
        <v>67</v>
      </c>
      <c r="B55" s="18" t="s">
        <v>365</v>
      </c>
      <c r="C55" s="18" t="s">
        <v>389</v>
      </c>
      <c r="D55" s="18">
        <v>8</v>
      </c>
      <c r="E55" s="18" t="s">
        <v>390</v>
      </c>
      <c r="F55" s="18">
        <v>67</v>
      </c>
      <c r="I55" s="18" t="s">
        <v>391</v>
      </c>
      <c r="J55" s="18">
        <v>6018348</v>
      </c>
      <c r="K55" s="18" t="s">
        <v>392</v>
      </c>
      <c r="L55" s="18" t="s">
        <v>393</v>
      </c>
      <c r="M55" s="18" t="s">
        <v>394</v>
      </c>
    </row>
    <row r="56" spans="1:14">
      <c r="A56" s="18">
        <v>68</v>
      </c>
      <c r="B56" s="18" t="s">
        <v>365</v>
      </c>
      <c r="C56" s="18" t="s">
        <v>395</v>
      </c>
      <c r="D56" s="18">
        <v>10</v>
      </c>
      <c r="E56" s="18" t="s">
        <v>396</v>
      </c>
      <c r="F56" s="18">
        <v>68</v>
      </c>
      <c r="I56" s="18" t="s">
        <v>584</v>
      </c>
      <c r="J56" s="18">
        <v>6120884</v>
      </c>
      <c r="K56" s="18" t="s">
        <v>397</v>
      </c>
      <c r="L56" s="18" t="s">
        <v>585</v>
      </c>
      <c r="M56" s="18" t="s">
        <v>586</v>
      </c>
    </row>
    <row r="57" spans="1:14">
      <c r="A57" s="18">
        <v>69</v>
      </c>
      <c r="B57" s="18" t="s">
        <v>398</v>
      </c>
      <c r="C57" s="18" t="s">
        <v>399</v>
      </c>
      <c r="D57" s="18">
        <v>14</v>
      </c>
      <c r="E57" s="18" t="s">
        <v>400</v>
      </c>
      <c r="F57" s="18">
        <v>69</v>
      </c>
      <c r="I57" s="18" t="s">
        <v>401</v>
      </c>
      <c r="J57" s="18">
        <v>6050965</v>
      </c>
      <c r="K57" s="18" t="s">
        <v>402</v>
      </c>
      <c r="L57" s="18" t="s">
        <v>403</v>
      </c>
      <c r="M57" s="18" t="s">
        <v>404</v>
      </c>
    </row>
    <row r="58" spans="1:14">
      <c r="A58" s="18">
        <v>70</v>
      </c>
      <c r="B58" s="18" t="s">
        <v>398</v>
      </c>
      <c r="C58" s="18" t="s">
        <v>405</v>
      </c>
      <c r="D58" s="18">
        <v>5</v>
      </c>
      <c r="E58" s="18" t="s">
        <v>406</v>
      </c>
      <c r="F58" s="18">
        <v>70</v>
      </c>
      <c r="I58" s="18" t="s">
        <v>407</v>
      </c>
      <c r="J58" s="18">
        <v>6168036</v>
      </c>
      <c r="K58" s="18" t="s">
        <v>408</v>
      </c>
      <c r="L58" s="18" t="s">
        <v>409</v>
      </c>
      <c r="M58" s="18" t="s">
        <v>410</v>
      </c>
    </row>
    <row r="59" spans="1:14">
      <c r="A59" s="18">
        <v>71</v>
      </c>
      <c r="B59" s="18" t="s">
        <v>398</v>
      </c>
      <c r="C59" s="18" t="s">
        <v>411</v>
      </c>
      <c r="D59" s="18">
        <v>7</v>
      </c>
      <c r="E59" s="18" t="s">
        <v>412</v>
      </c>
      <c r="F59" s="18">
        <v>71</v>
      </c>
      <c r="I59" s="18" t="s">
        <v>413</v>
      </c>
      <c r="J59" s="18">
        <v>6150074</v>
      </c>
      <c r="K59" s="18" t="s">
        <v>414</v>
      </c>
      <c r="L59" s="18" t="s">
        <v>415</v>
      </c>
      <c r="M59" s="18" t="s">
        <v>416</v>
      </c>
    </row>
    <row r="60" spans="1:14">
      <c r="A60" s="18">
        <v>72</v>
      </c>
      <c r="B60" s="18" t="s">
        <v>398</v>
      </c>
      <c r="C60" s="18" t="s">
        <v>417</v>
      </c>
      <c r="D60" s="18">
        <v>11</v>
      </c>
      <c r="E60" s="18" t="s">
        <v>418</v>
      </c>
      <c r="F60" s="18">
        <v>72</v>
      </c>
      <c r="I60" s="18" t="s">
        <v>419</v>
      </c>
      <c r="J60" s="18">
        <v>6168034</v>
      </c>
      <c r="K60" s="18" t="s">
        <v>587</v>
      </c>
      <c r="L60" s="18" t="s">
        <v>420</v>
      </c>
      <c r="M60" s="18" t="s">
        <v>421</v>
      </c>
    </row>
    <row r="61" spans="1:14">
      <c r="A61" s="18">
        <v>73</v>
      </c>
      <c r="B61" s="18" t="s">
        <v>398</v>
      </c>
      <c r="C61" s="18" t="s">
        <v>422</v>
      </c>
      <c r="D61" s="18">
        <v>15</v>
      </c>
      <c r="E61" s="18" t="s">
        <v>423</v>
      </c>
      <c r="F61" s="18">
        <v>73</v>
      </c>
      <c r="I61" s="18" t="s">
        <v>424</v>
      </c>
      <c r="J61" s="18">
        <v>6068445</v>
      </c>
      <c r="K61" s="18" t="s">
        <v>588</v>
      </c>
      <c r="L61" s="18" t="s">
        <v>425</v>
      </c>
      <c r="M61" s="18" t="s">
        <v>426</v>
      </c>
    </row>
    <row r="62" spans="1:14">
      <c r="A62" s="18">
        <v>74</v>
      </c>
      <c r="B62" s="18" t="s">
        <v>398</v>
      </c>
      <c r="C62" s="18" t="s">
        <v>427</v>
      </c>
      <c r="D62" s="18">
        <v>4</v>
      </c>
      <c r="E62" s="18" t="s">
        <v>428</v>
      </c>
      <c r="F62" s="18">
        <v>74</v>
      </c>
      <c r="I62" s="18" t="s">
        <v>429</v>
      </c>
      <c r="J62" s="18">
        <v>6008267</v>
      </c>
      <c r="K62" s="18" t="s">
        <v>430</v>
      </c>
      <c r="L62" s="18" t="s">
        <v>431</v>
      </c>
      <c r="M62" s="18" t="s">
        <v>432</v>
      </c>
    </row>
    <row r="63" spans="1:14">
      <c r="A63" s="18">
        <v>75</v>
      </c>
      <c r="B63" s="18" t="s">
        <v>398</v>
      </c>
      <c r="C63" s="18" t="s">
        <v>433</v>
      </c>
      <c r="D63" s="18">
        <v>4</v>
      </c>
      <c r="E63" s="18" t="s">
        <v>434</v>
      </c>
      <c r="F63" s="18">
        <v>75</v>
      </c>
      <c r="I63" s="18" t="s">
        <v>435</v>
      </c>
      <c r="J63" s="18">
        <v>6038342</v>
      </c>
      <c r="K63" s="18" t="s">
        <v>436</v>
      </c>
      <c r="L63" s="18" t="s">
        <v>437</v>
      </c>
      <c r="M63" s="18" t="s">
        <v>438</v>
      </c>
    </row>
    <row r="64" spans="1:14">
      <c r="A64" s="18">
        <v>76</v>
      </c>
      <c r="B64" s="18" t="s">
        <v>398</v>
      </c>
      <c r="C64" s="18" t="s">
        <v>439</v>
      </c>
      <c r="D64" s="18">
        <v>17</v>
      </c>
      <c r="E64" s="18" t="s">
        <v>440</v>
      </c>
      <c r="F64" s="18">
        <v>76</v>
      </c>
      <c r="I64" s="18" t="s">
        <v>589</v>
      </c>
      <c r="J64" s="18">
        <v>6018478</v>
      </c>
      <c r="K64" s="18" t="s">
        <v>441</v>
      </c>
      <c r="L64" s="18" t="s">
        <v>590</v>
      </c>
      <c r="M64" s="18" t="s">
        <v>591</v>
      </c>
    </row>
    <row r="65" spans="1:13">
      <c r="A65" s="18">
        <v>77</v>
      </c>
      <c r="B65" s="18" t="s">
        <v>398</v>
      </c>
      <c r="C65" s="18" t="s">
        <v>442</v>
      </c>
      <c r="D65" s="18">
        <v>6</v>
      </c>
      <c r="E65" s="18" t="s">
        <v>443</v>
      </c>
      <c r="F65" s="18">
        <v>77</v>
      </c>
      <c r="I65" s="18" t="s">
        <v>444</v>
      </c>
      <c r="J65" s="18">
        <v>6178577</v>
      </c>
      <c r="K65" s="18" t="s">
        <v>445</v>
      </c>
      <c r="L65" s="18" t="s">
        <v>446</v>
      </c>
      <c r="M65" s="18" t="s">
        <v>447</v>
      </c>
    </row>
    <row r="66" spans="1:13">
      <c r="A66" s="18">
        <v>79</v>
      </c>
      <c r="B66" s="18" t="s">
        <v>398</v>
      </c>
      <c r="C66" s="18" t="s">
        <v>448</v>
      </c>
      <c r="D66" s="18">
        <v>14</v>
      </c>
      <c r="E66" s="18" t="s">
        <v>449</v>
      </c>
      <c r="F66" s="18">
        <v>79</v>
      </c>
      <c r="I66" s="18" t="s">
        <v>450</v>
      </c>
      <c r="J66" s="18">
        <v>6068344</v>
      </c>
      <c r="K66" s="18" t="s">
        <v>451</v>
      </c>
      <c r="L66" s="18" t="s">
        <v>452</v>
      </c>
      <c r="M66" s="18" t="s">
        <v>453</v>
      </c>
    </row>
    <row r="67" spans="1:13">
      <c r="A67" s="18">
        <v>80</v>
      </c>
      <c r="B67" s="18" t="s">
        <v>398</v>
      </c>
      <c r="C67" s="18" t="s">
        <v>454</v>
      </c>
      <c r="D67" s="18">
        <v>5</v>
      </c>
      <c r="E67" s="18" t="s">
        <v>455</v>
      </c>
      <c r="F67" s="18">
        <v>80</v>
      </c>
      <c r="I67" s="18" t="s">
        <v>456</v>
      </c>
      <c r="J67" s="18">
        <v>6050062</v>
      </c>
      <c r="K67" s="18" t="s">
        <v>457</v>
      </c>
      <c r="L67" s="18" t="s">
        <v>458</v>
      </c>
      <c r="M67" s="18" t="s">
        <v>459</v>
      </c>
    </row>
    <row r="68" spans="1:13">
      <c r="A68" s="18">
        <v>81</v>
      </c>
      <c r="B68" s="18" t="s">
        <v>398</v>
      </c>
      <c r="C68" s="18" t="s">
        <v>460</v>
      </c>
      <c r="D68" s="18">
        <v>16</v>
      </c>
      <c r="E68" s="18" t="s">
        <v>461</v>
      </c>
      <c r="F68" s="18">
        <v>81</v>
      </c>
      <c r="I68" s="18" t="s">
        <v>462</v>
      </c>
      <c r="J68" s="18">
        <v>6050926</v>
      </c>
      <c r="K68" s="18" t="s">
        <v>463</v>
      </c>
      <c r="L68" s="18" t="s">
        <v>464</v>
      </c>
      <c r="M68" s="18" t="s">
        <v>465</v>
      </c>
    </row>
    <row r="69" spans="1:13">
      <c r="A69" s="18">
        <v>82</v>
      </c>
      <c r="B69" s="18" t="s">
        <v>398</v>
      </c>
      <c r="C69" s="18" t="s">
        <v>466</v>
      </c>
      <c r="D69" s="18">
        <v>28</v>
      </c>
      <c r="E69" s="18" t="s">
        <v>467</v>
      </c>
      <c r="F69" s="18">
        <v>82</v>
      </c>
      <c r="I69" s="18" t="s">
        <v>468</v>
      </c>
      <c r="J69" s="18">
        <v>6068305</v>
      </c>
      <c r="K69" s="18" t="s">
        <v>469</v>
      </c>
      <c r="L69" s="18" t="s">
        <v>470</v>
      </c>
      <c r="M69" s="18" t="s">
        <v>471</v>
      </c>
    </row>
    <row r="70" spans="1:13">
      <c r="A70" s="18">
        <v>83</v>
      </c>
      <c r="B70" s="18" t="s">
        <v>398</v>
      </c>
      <c r="C70" s="18" t="s">
        <v>472</v>
      </c>
      <c r="D70" s="18">
        <v>10</v>
      </c>
      <c r="E70" s="18" t="s">
        <v>473</v>
      </c>
      <c r="F70" s="18">
        <v>83</v>
      </c>
      <c r="I70" s="18" t="s">
        <v>474</v>
      </c>
      <c r="J70" s="18">
        <v>6128026</v>
      </c>
      <c r="K70" s="18" t="s">
        <v>475</v>
      </c>
      <c r="L70" s="18" t="s">
        <v>476</v>
      </c>
      <c r="M70" s="18" t="s">
        <v>477</v>
      </c>
    </row>
    <row r="71" spans="1:13">
      <c r="A71" s="18">
        <v>84</v>
      </c>
      <c r="B71" s="18" t="s">
        <v>398</v>
      </c>
      <c r="C71" s="18" t="s">
        <v>478</v>
      </c>
      <c r="D71" s="18">
        <v>7</v>
      </c>
      <c r="E71" s="18" t="s">
        <v>479</v>
      </c>
      <c r="F71" s="18">
        <v>84</v>
      </c>
      <c r="I71" s="18" t="s">
        <v>480</v>
      </c>
      <c r="J71" s="18">
        <v>6150861</v>
      </c>
      <c r="K71" s="18" t="s">
        <v>481</v>
      </c>
      <c r="L71" s="18" t="s">
        <v>482</v>
      </c>
      <c r="M71" s="18" t="s">
        <v>483</v>
      </c>
    </row>
    <row r="72" spans="1:13">
      <c r="A72" s="18">
        <v>85</v>
      </c>
      <c r="B72" s="18" t="s">
        <v>398</v>
      </c>
      <c r="C72" s="18" t="s">
        <v>484</v>
      </c>
      <c r="D72" s="18">
        <v>19</v>
      </c>
      <c r="E72" s="18" t="s">
        <v>485</v>
      </c>
      <c r="F72" s="18">
        <v>85</v>
      </c>
      <c r="I72" s="18" t="s">
        <v>486</v>
      </c>
      <c r="J72" s="18">
        <v>6008807</v>
      </c>
      <c r="K72" s="18" t="s">
        <v>487</v>
      </c>
      <c r="L72" s="18" t="s">
        <v>488</v>
      </c>
      <c r="M72" s="18" t="s">
        <v>489</v>
      </c>
    </row>
    <row r="73" spans="1:13">
      <c r="A73" s="18">
        <v>86</v>
      </c>
      <c r="B73" s="18" t="s">
        <v>398</v>
      </c>
      <c r="C73" s="18" t="s">
        <v>490</v>
      </c>
      <c r="D73" s="18">
        <v>11</v>
      </c>
      <c r="E73" s="18" t="s">
        <v>491</v>
      </c>
      <c r="F73" s="18">
        <v>86</v>
      </c>
      <c r="I73" s="18" t="s">
        <v>492</v>
      </c>
      <c r="J73" s="18">
        <v>6120878</v>
      </c>
      <c r="K73" s="18" t="s">
        <v>493</v>
      </c>
      <c r="L73" s="18" t="s">
        <v>494</v>
      </c>
      <c r="M73" s="18" t="s">
        <v>495</v>
      </c>
    </row>
    <row r="74" spans="1:13">
      <c r="A74" s="18">
        <v>87</v>
      </c>
      <c r="B74" s="18" t="s">
        <v>398</v>
      </c>
      <c r="C74" s="18" t="s">
        <v>496</v>
      </c>
      <c r="D74" s="18">
        <v>6</v>
      </c>
      <c r="E74" s="18" t="s">
        <v>497</v>
      </c>
      <c r="F74" s="18">
        <v>87</v>
      </c>
      <c r="I74" s="18" t="s">
        <v>592</v>
      </c>
      <c r="J74" s="18">
        <v>6170002</v>
      </c>
      <c r="K74" s="18" t="s">
        <v>593</v>
      </c>
      <c r="L74" s="18" t="s">
        <v>594</v>
      </c>
    </row>
    <row r="75" spans="1:13">
      <c r="A75" s="18">
        <v>88</v>
      </c>
      <c r="B75" s="18" t="s">
        <v>398</v>
      </c>
      <c r="C75" s="18" t="s">
        <v>498</v>
      </c>
      <c r="D75" s="18">
        <v>11</v>
      </c>
      <c r="E75" s="18" t="s">
        <v>499</v>
      </c>
      <c r="F75" s="18">
        <v>88</v>
      </c>
      <c r="I75" s="18" t="s">
        <v>500</v>
      </c>
      <c r="J75" s="18">
        <v>6068423</v>
      </c>
      <c r="K75" s="18" t="s">
        <v>501</v>
      </c>
      <c r="L75" s="18" t="s">
        <v>502</v>
      </c>
      <c r="M75" s="18" t="s">
        <v>503</v>
      </c>
    </row>
    <row r="76" spans="1:13">
      <c r="A76" s="18">
        <v>89</v>
      </c>
      <c r="B76" s="18" t="s">
        <v>398</v>
      </c>
      <c r="C76" s="18" t="s">
        <v>504</v>
      </c>
      <c r="D76" s="18">
        <v>9</v>
      </c>
      <c r="E76" s="18" t="s">
        <v>505</v>
      </c>
      <c r="F76" s="18">
        <v>89</v>
      </c>
      <c r="I76" s="18" t="s">
        <v>506</v>
      </c>
      <c r="J76" s="18">
        <v>6028013</v>
      </c>
      <c r="K76" s="18" t="s">
        <v>507</v>
      </c>
      <c r="L76" s="18" t="s">
        <v>508</v>
      </c>
      <c r="M76" s="18" t="s">
        <v>509</v>
      </c>
    </row>
    <row r="77" spans="1:13">
      <c r="A77" s="18">
        <v>90</v>
      </c>
      <c r="B77" s="18" t="s">
        <v>398</v>
      </c>
      <c r="C77" s="18" t="s">
        <v>510</v>
      </c>
      <c r="D77" s="18">
        <v>27</v>
      </c>
      <c r="E77" s="18" t="s">
        <v>511</v>
      </c>
      <c r="F77" s="18">
        <v>90</v>
      </c>
      <c r="I77" s="18" t="s">
        <v>512</v>
      </c>
      <c r="J77" s="18">
        <v>6101111</v>
      </c>
      <c r="K77" s="18" t="s">
        <v>513</v>
      </c>
      <c r="L77" s="18" t="s">
        <v>514</v>
      </c>
      <c r="M77" s="18" t="s">
        <v>515</v>
      </c>
    </row>
    <row r="78" spans="1:13">
      <c r="A78" s="18">
        <v>91</v>
      </c>
      <c r="B78" s="18" t="s">
        <v>365</v>
      </c>
      <c r="C78" s="18" t="s">
        <v>516</v>
      </c>
      <c r="D78" s="18">
        <v>0</v>
      </c>
      <c r="E78" s="18" t="s">
        <v>517</v>
      </c>
      <c r="F78" s="18">
        <v>91</v>
      </c>
      <c r="I78" s="18" t="s">
        <v>595</v>
      </c>
      <c r="J78" s="18">
        <v>6048453</v>
      </c>
      <c r="K78" s="18" t="s">
        <v>596</v>
      </c>
      <c r="L78" s="18" t="s">
        <v>597</v>
      </c>
    </row>
    <row r="79" spans="1:13">
      <c r="A79" s="18">
        <v>92</v>
      </c>
      <c r="B79" s="18" t="s">
        <v>398</v>
      </c>
      <c r="C79" s="18" t="s">
        <v>518</v>
      </c>
      <c r="D79" s="18">
        <v>19</v>
      </c>
      <c r="E79" s="18" t="s">
        <v>519</v>
      </c>
      <c r="F79" s="18">
        <v>92</v>
      </c>
      <c r="I79" s="18" t="s">
        <v>520</v>
      </c>
      <c r="J79" s="18">
        <v>6110031</v>
      </c>
      <c r="K79" s="18" t="s">
        <v>521</v>
      </c>
      <c r="L79" s="18" t="s">
        <v>522</v>
      </c>
      <c r="M79" s="18" t="s">
        <v>523</v>
      </c>
    </row>
    <row r="80" spans="1:13">
      <c r="A80" s="18">
        <v>95</v>
      </c>
      <c r="B80" s="18" t="s">
        <v>398</v>
      </c>
      <c r="C80" s="18" t="s">
        <v>524</v>
      </c>
      <c r="D80" s="18">
        <v>4</v>
      </c>
      <c r="E80" s="18" t="s">
        <v>525</v>
      </c>
      <c r="F80" s="18">
        <v>95</v>
      </c>
      <c r="I80" s="18" t="s">
        <v>526</v>
      </c>
      <c r="J80" s="18">
        <v>6110013</v>
      </c>
      <c r="K80" s="18" t="s">
        <v>527</v>
      </c>
      <c r="L80" s="18" t="s">
        <v>528</v>
      </c>
      <c r="M80" s="18" t="s">
        <v>529</v>
      </c>
    </row>
    <row r="81" spans="1:14">
      <c r="A81" s="18">
        <v>96</v>
      </c>
      <c r="B81" s="18" t="s">
        <v>398</v>
      </c>
      <c r="C81" s="18" t="s">
        <v>530</v>
      </c>
      <c r="D81" s="18">
        <v>11</v>
      </c>
      <c r="E81" s="18" t="s">
        <v>531</v>
      </c>
      <c r="F81" s="18">
        <v>96</v>
      </c>
      <c r="I81" s="18" t="s">
        <v>532</v>
      </c>
      <c r="J81" s="18">
        <v>6068558</v>
      </c>
      <c r="K81" s="18" t="s">
        <v>533</v>
      </c>
      <c r="L81" s="18" t="s">
        <v>534</v>
      </c>
      <c r="M81" s="18" t="s">
        <v>535</v>
      </c>
    </row>
    <row r="82" spans="1:14">
      <c r="A82" s="18">
        <v>97</v>
      </c>
      <c r="B82" s="18" t="s">
        <v>398</v>
      </c>
      <c r="C82" s="18" t="s">
        <v>536</v>
      </c>
      <c r="D82" s="18">
        <v>14</v>
      </c>
      <c r="E82" s="18" t="s">
        <v>537</v>
      </c>
      <c r="F82" s="18">
        <v>97</v>
      </c>
      <c r="I82" s="18" t="s">
        <v>598</v>
      </c>
      <c r="J82" s="18">
        <v>6020893</v>
      </c>
      <c r="K82" s="18" t="s">
        <v>538</v>
      </c>
      <c r="L82" s="18" t="s">
        <v>599</v>
      </c>
      <c r="M82" s="18" t="s">
        <v>600</v>
      </c>
    </row>
    <row r="83" spans="1:14">
      <c r="A83" s="18">
        <v>98</v>
      </c>
      <c r="B83" s="18" t="s">
        <v>398</v>
      </c>
      <c r="C83" s="18" t="s">
        <v>539</v>
      </c>
      <c r="D83" s="18">
        <v>4</v>
      </c>
      <c r="E83" s="18" t="s">
        <v>540</v>
      </c>
      <c r="F83" s="18">
        <v>98</v>
      </c>
      <c r="I83" s="18" t="s">
        <v>541</v>
      </c>
      <c r="J83" s="18">
        <v>6100321</v>
      </c>
      <c r="K83" s="18" t="s">
        <v>542</v>
      </c>
      <c r="L83" s="18" t="s">
        <v>543</v>
      </c>
      <c r="M83" s="18" t="s">
        <v>544</v>
      </c>
    </row>
    <row r="84" spans="1:14">
      <c r="A84" s="18">
        <v>100</v>
      </c>
      <c r="B84" s="18" t="s">
        <v>398</v>
      </c>
      <c r="C84" s="18" t="s">
        <v>545</v>
      </c>
      <c r="D84" s="18">
        <v>31</v>
      </c>
      <c r="E84" s="18" t="s">
        <v>546</v>
      </c>
      <c r="F84" s="18">
        <v>100</v>
      </c>
      <c r="I84" s="18" t="s">
        <v>195</v>
      </c>
      <c r="J84" s="18">
        <v>6110011</v>
      </c>
      <c r="K84" s="18" t="s">
        <v>547</v>
      </c>
      <c r="L84" s="18" t="s">
        <v>548</v>
      </c>
      <c r="M84" s="18" t="s">
        <v>549</v>
      </c>
    </row>
    <row r="85" spans="1:14">
      <c r="A85" s="18">
        <v>101</v>
      </c>
      <c r="B85" s="18" t="s">
        <v>398</v>
      </c>
      <c r="C85" s="18" t="s">
        <v>727</v>
      </c>
      <c r="D85" s="18">
        <v>7</v>
      </c>
      <c r="E85" s="18" t="s">
        <v>728</v>
      </c>
      <c r="F85" s="18">
        <v>101</v>
      </c>
      <c r="I85" s="18" t="s">
        <v>550</v>
      </c>
      <c r="J85" s="18">
        <v>6200933</v>
      </c>
      <c r="K85" s="18" t="s">
        <v>551</v>
      </c>
      <c r="L85" s="18" t="s">
        <v>552</v>
      </c>
      <c r="M85" s="18" t="s">
        <v>553</v>
      </c>
    </row>
    <row r="86" spans="1:14">
      <c r="A86" s="18">
        <v>102</v>
      </c>
      <c r="B86" s="18" t="s">
        <v>62</v>
      </c>
      <c r="C86" s="18" t="s">
        <v>729</v>
      </c>
      <c r="D86" s="18">
        <v>8</v>
      </c>
      <c r="E86" s="18" t="s">
        <v>730</v>
      </c>
      <c r="F86" s="18">
        <v>102</v>
      </c>
      <c r="I86" s="18" t="s">
        <v>554</v>
      </c>
      <c r="J86" s="18">
        <v>6038163</v>
      </c>
      <c r="K86" s="18" t="s">
        <v>555</v>
      </c>
      <c r="L86" s="18" t="s">
        <v>556</v>
      </c>
      <c r="M86" s="18" t="s">
        <v>557</v>
      </c>
      <c r="N86" s="18" t="s">
        <v>558</v>
      </c>
    </row>
    <row r="87" spans="1:14">
      <c r="A87" s="18">
        <v>104</v>
      </c>
      <c r="B87" s="18" t="s">
        <v>62</v>
      </c>
      <c r="C87" s="18" t="s">
        <v>601</v>
      </c>
      <c r="D87" s="18">
        <v>8</v>
      </c>
      <c r="E87" s="18" t="s">
        <v>145</v>
      </c>
      <c r="F87" s="18">
        <v>104</v>
      </c>
      <c r="I87" s="18" t="s">
        <v>146</v>
      </c>
      <c r="J87" s="18">
        <v>6120063</v>
      </c>
      <c r="K87" s="18" t="s">
        <v>147</v>
      </c>
      <c r="L87" s="18" t="s">
        <v>148</v>
      </c>
      <c r="M87" s="18" t="s">
        <v>149</v>
      </c>
      <c r="N87" s="18" t="s">
        <v>150</v>
      </c>
    </row>
    <row r="88" spans="1:14">
      <c r="A88" s="18">
        <v>105</v>
      </c>
      <c r="B88" s="18" t="s">
        <v>62</v>
      </c>
      <c r="C88" s="18" t="s">
        <v>732</v>
      </c>
      <c r="D88" s="18">
        <v>1</v>
      </c>
      <c r="E88" s="18" t="s">
        <v>733</v>
      </c>
      <c r="F88" s="18">
        <v>105</v>
      </c>
      <c r="I88" s="18" t="s">
        <v>737</v>
      </c>
      <c r="J88" s="18">
        <v>6201442</v>
      </c>
      <c r="K88" s="18" t="s">
        <v>738</v>
      </c>
      <c r="L88" s="18" t="s">
        <v>731</v>
      </c>
      <c r="M88" s="18" t="s">
        <v>731</v>
      </c>
    </row>
    <row r="89" spans="1:14">
      <c r="A89" s="18">
        <v>106</v>
      </c>
      <c r="B89" s="18" t="s">
        <v>62</v>
      </c>
      <c r="C89" s="18" t="s">
        <v>602</v>
      </c>
      <c r="D89" s="18">
        <v>0</v>
      </c>
      <c r="E89" s="18" t="s">
        <v>603</v>
      </c>
      <c r="F89" s="18">
        <v>106</v>
      </c>
      <c r="I89" s="18" t="s">
        <v>604</v>
      </c>
      <c r="J89" s="18">
        <v>6250035</v>
      </c>
      <c r="K89" s="18" t="s">
        <v>605</v>
      </c>
      <c r="L89" s="18" t="s">
        <v>606</v>
      </c>
      <c r="M89" s="18" t="s">
        <v>607</v>
      </c>
    </row>
    <row r="90" spans="1:14">
      <c r="A90" s="18">
        <v>112</v>
      </c>
      <c r="B90" s="18" t="s">
        <v>398</v>
      </c>
      <c r="C90" s="18" t="s">
        <v>559</v>
      </c>
      <c r="D90" s="18">
        <v>0</v>
      </c>
      <c r="E90" s="18" t="s">
        <v>560</v>
      </c>
      <c r="F90" s="18">
        <v>112</v>
      </c>
      <c r="I90" s="18" t="s">
        <v>608</v>
      </c>
      <c r="J90" s="18">
        <v>6008320</v>
      </c>
      <c r="K90" s="18" t="s">
        <v>561</v>
      </c>
      <c r="L90" s="18" t="s">
        <v>609</v>
      </c>
      <c r="M90" s="18" t="s">
        <v>610</v>
      </c>
    </row>
  </sheetData>
  <sheetProtection sheet="1" objects="1" scenarios="1"/>
  <phoneticPr fontId="3"/>
  <pageMargins left="0.75" right="0.75" top="1" bottom="1" header="0.3" footer="0.3"/>
  <pageSetup paperSize="9"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0" tint="-0.499984740745262"/>
  </sheetPr>
  <dimension ref="A1:M13"/>
  <sheetViews>
    <sheetView workbookViewId="0">
      <selection sqref="A1:A2"/>
    </sheetView>
  </sheetViews>
  <sheetFormatPr defaultColWidth="8.875" defaultRowHeight="13.5"/>
  <sheetData>
    <row r="1" spans="1:13" s="1" customFormat="1" ht="19.5" customHeight="1">
      <c r="A1" s="182" t="s">
        <v>3</v>
      </c>
      <c r="B1" s="167" t="s">
        <v>4</v>
      </c>
      <c r="C1" s="167" t="s">
        <v>5</v>
      </c>
      <c r="D1" s="167"/>
      <c r="E1" s="167" t="s">
        <v>6</v>
      </c>
      <c r="F1" s="167"/>
      <c r="G1" s="169" t="s">
        <v>619</v>
      </c>
      <c r="H1" s="169" t="s">
        <v>34</v>
      </c>
      <c r="I1" s="167" t="s">
        <v>7</v>
      </c>
      <c r="J1" s="168"/>
      <c r="K1" s="181" t="s">
        <v>745</v>
      </c>
      <c r="L1" s="174" t="s">
        <v>8</v>
      </c>
      <c r="M1" s="175"/>
    </row>
    <row r="2" spans="1:13" s="6" customFormat="1" ht="27" customHeight="1">
      <c r="A2" s="183"/>
      <c r="B2" s="184"/>
      <c r="C2" s="2" t="s">
        <v>5</v>
      </c>
      <c r="D2" s="3" t="s">
        <v>9</v>
      </c>
      <c r="E2" s="2" t="s">
        <v>10</v>
      </c>
      <c r="F2" s="3" t="s">
        <v>11</v>
      </c>
      <c r="G2" s="170"/>
      <c r="H2" s="170"/>
      <c r="I2" s="4" t="s">
        <v>39</v>
      </c>
      <c r="J2" s="17" t="s">
        <v>708</v>
      </c>
      <c r="K2" s="181"/>
      <c r="L2" s="115" t="s">
        <v>12</v>
      </c>
      <c r="M2" s="5" t="s">
        <v>13</v>
      </c>
    </row>
    <row r="3" spans="1:13" s="1" customFormat="1" ht="21.75" customHeight="1">
      <c r="A3" s="10"/>
      <c r="B3" s="7"/>
      <c r="C3" s="15"/>
      <c r="D3" s="16"/>
      <c r="E3" s="15"/>
      <c r="F3" s="16"/>
      <c r="G3" s="12" t="s">
        <v>36</v>
      </c>
      <c r="H3" s="12" t="s">
        <v>637</v>
      </c>
      <c r="I3" s="7"/>
      <c r="J3" s="83" t="str">
        <f>IF(I3="その他","",IF(I3="","","入力不要"))</f>
        <v/>
      </c>
      <c r="K3" s="108"/>
      <c r="L3" s="12"/>
      <c r="M3" s="14"/>
    </row>
    <row r="4" spans="1:13" s="1" customFormat="1" ht="21.75" customHeight="1">
      <c r="A4" s="10"/>
      <c r="B4" s="7"/>
      <c r="C4" s="15"/>
      <c r="D4" s="16"/>
      <c r="E4" s="15"/>
      <c r="F4" s="16"/>
      <c r="G4" s="12" t="s">
        <v>36</v>
      </c>
      <c r="H4" s="12" t="s">
        <v>638</v>
      </c>
      <c r="I4" s="7"/>
      <c r="J4" s="83" t="str">
        <f>IF(I4="その他","",IF(I4="","","入力不要"))</f>
        <v/>
      </c>
      <c r="K4" s="108"/>
      <c r="L4" s="12"/>
      <c r="M4" s="14"/>
    </row>
    <row r="5" spans="1:13" s="1" customFormat="1" ht="21.75" customHeight="1">
      <c r="A5" s="10"/>
      <c r="B5" s="7"/>
      <c r="C5" s="15"/>
      <c r="D5" s="8"/>
      <c r="E5" s="15"/>
      <c r="F5" s="8"/>
      <c r="G5" s="12" t="s">
        <v>36</v>
      </c>
      <c r="H5" s="12" t="s">
        <v>38</v>
      </c>
      <c r="I5" s="7"/>
      <c r="J5" s="83" t="str">
        <f>IF(I5="その他","",IF(I5="","","入力不要"))</f>
        <v/>
      </c>
      <c r="K5" s="108"/>
      <c r="L5" s="12"/>
      <c r="M5" s="14"/>
    </row>
    <row r="6" spans="1:13" s="1" customFormat="1" ht="21.75" customHeight="1">
      <c r="A6" s="10"/>
      <c r="B6" s="7"/>
      <c r="C6" s="15"/>
      <c r="D6" s="8"/>
      <c r="E6" s="15"/>
      <c r="F6" s="8"/>
      <c r="G6" s="12" t="s">
        <v>36</v>
      </c>
      <c r="H6" s="12" t="s">
        <v>33</v>
      </c>
      <c r="I6" s="7"/>
      <c r="J6" s="83" t="str">
        <f>IF(I6="その他","",IF(I6="","","入力不要"))</f>
        <v/>
      </c>
      <c r="K6" s="108"/>
      <c r="L6" s="12"/>
      <c r="M6" s="14"/>
    </row>
    <row r="7" spans="1:13" s="1" customFormat="1" ht="21.75" customHeight="1">
      <c r="A7" s="10"/>
      <c r="B7" s="7"/>
      <c r="C7" s="15"/>
      <c r="D7" s="8"/>
      <c r="E7" s="15"/>
      <c r="F7" s="8"/>
      <c r="G7" s="12" t="s">
        <v>36</v>
      </c>
      <c r="H7" s="108"/>
      <c r="I7" s="7" t="s">
        <v>40</v>
      </c>
      <c r="J7" s="7"/>
      <c r="K7" s="108"/>
      <c r="L7" s="13"/>
      <c r="M7" s="14"/>
    </row>
    <row r="8" spans="1:13" s="1" customFormat="1" ht="21.75" customHeight="1">
      <c r="A8" s="10"/>
      <c r="B8" s="7"/>
      <c r="C8" s="15"/>
      <c r="D8" s="8"/>
      <c r="E8" s="15"/>
      <c r="F8" s="8"/>
      <c r="G8" s="12" t="s">
        <v>36</v>
      </c>
      <c r="H8" s="12" t="s">
        <v>639</v>
      </c>
      <c r="I8" s="7" t="s">
        <v>40</v>
      </c>
      <c r="J8" s="7"/>
      <c r="K8" s="108"/>
      <c r="L8" s="13"/>
      <c r="M8" s="14"/>
    </row>
    <row r="9" spans="1:13" s="1" customFormat="1" ht="21.75" customHeight="1">
      <c r="A9" s="10"/>
      <c r="B9" s="7"/>
      <c r="C9" s="15"/>
      <c r="D9" s="8"/>
      <c r="E9" s="15"/>
      <c r="F9" s="8"/>
      <c r="G9" s="12" t="s">
        <v>37</v>
      </c>
      <c r="H9" s="12" t="s">
        <v>639</v>
      </c>
      <c r="I9" s="7"/>
      <c r="J9" s="7"/>
      <c r="K9" s="108"/>
      <c r="L9" s="13"/>
      <c r="M9" s="14"/>
    </row>
    <row r="10" spans="1:13" s="1" customFormat="1" ht="21.75" customHeight="1">
      <c r="A10" s="10"/>
      <c r="B10" s="7"/>
      <c r="C10" s="15"/>
      <c r="D10" s="8"/>
      <c r="E10" s="15"/>
      <c r="F10" s="8"/>
      <c r="G10" s="12" t="s">
        <v>37</v>
      </c>
      <c r="H10" s="12" t="s">
        <v>38</v>
      </c>
      <c r="I10" s="7"/>
      <c r="J10" s="7"/>
      <c r="K10" s="108"/>
      <c r="L10" s="13"/>
      <c r="M10" s="14"/>
    </row>
    <row r="11" spans="1:13" s="1" customFormat="1" ht="21.75" customHeight="1">
      <c r="A11" s="10"/>
      <c r="B11" s="7"/>
      <c r="C11" s="15"/>
      <c r="D11" s="8"/>
      <c r="E11" s="15"/>
      <c r="F11" s="8"/>
      <c r="G11" s="12" t="s">
        <v>37</v>
      </c>
      <c r="H11" s="108"/>
      <c r="I11" s="7"/>
      <c r="J11" s="7"/>
      <c r="K11" s="108"/>
      <c r="L11" s="13"/>
      <c r="M11" s="14"/>
    </row>
    <row r="12" spans="1:13" s="1" customFormat="1" ht="21.75" customHeight="1">
      <c r="A12" s="10"/>
      <c r="B12" s="7"/>
      <c r="C12" s="15"/>
      <c r="D12" s="8"/>
      <c r="E12" s="15"/>
      <c r="F12" s="8"/>
      <c r="G12" s="12" t="s">
        <v>640</v>
      </c>
      <c r="H12" s="12" t="s">
        <v>641</v>
      </c>
      <c r="I12" s="7" t="s">
        <v>40</v>
      </c>
      <c r="J12" s="7"/>
      <c r="K12" s="108"/>
      <c r="L12" s="13"/>
      <c r="M12" s="14"/>
    </row>
    <row r="13" spans="1:13" s="1" customFormat="1" ht="21.75" customHeight="1">
      <c r="A13" s="10"/>
      <c r="B13" s="7"/>
      <c r="C13" s="15"/>
      <c r="D13" s="8"/>
      <c r="E13" s="15"/>
      <c r="F13" s="8"/>
      <c r="G13" s="12" t="s">
        <v>640</v>
      </c>
      <c r="H13" s="12" t="s">
        <v>642</v>
      </c>
      <c r="I13" s="7" t="s">
        <v>40</v>
      </c>
      <c r="J13" s="7"/>
      <c r="K13" s="108"/>
      <c r="L13" s="13"/>
      <c r="M13" s="14"/>
    </row>
  </sheetData>
  <sheetProtection sheet="1" objects="1" scenarios="1"/>
  <mergeCells count="9">
    <mergeCell ref="L1:M1"/>
    <mergeCell ref="H1:H2"/>
    <mergeCell ref="A1:A2"/>
    <mergeCell ref="B1:B2"/>
    <mergeCell ref="C1:D1"/>
    <mergeCell ref="E1:F1"/>
    <mergeCell ref="I1:J1"/>
    <mergeCell ref="G1:G2"/>
    <mergeCell ref="K1:K2"/>
  </mergeCells>
  <phoneticPr fontId="3"/>
  <conditionalFormatting sqref="L5:M8 B4:B8 B13 L13:M13 L10:M11 B10:B11 I4:I13">
    <cfRule type="containsBlanks" dxfId="26" priority="19">
      <formula>LEN(TRIM(B4))=0</formula>
    </cfRule>
  </conditionalFormatting>
  <conditionalFormatting sqref="L4:M4">
    <cfRule type="containsBlanks" dxfId="25" priority="16">
      <formula>LEN(TRIM(L4))=0</formula>
    </cfRule>
  </conditionalFormatting>
  <conditionalFormatting sqref="C3:F13 J3:K13">
    <cfRule type="containsBlanks" dxfId="24" priority="15">
      <formula>LEN(TRIM(C3))=0</formula>
    </cfRule>
  </conditionalFormatting>
  <conditionalFormatting sqref="B3">
    <cfRule type="containsBlanks" dxfId="23" priority="12">
      <formula>LEN(TRIM(B3))=0</formula>
    </cfRule>
  </conditionalFormatting>
  <conditionalFormatting sqref="I3">
    <cfRule type="containsBlanks" dxfId="22" priority="11">
      <formula>LEN(TRIM(I3))=0</formula>
    </cfRule>
  </conditionalFormatting>
  <conditionalFormatting sqref="L3:M3">
    <cfRule type="containsBlanks" dxfId="21" priority="10">
      <formula>LEN(TRIM(L3))=0</formula>
    </cfRule>
  </conditionalFormatting>
  <conditionalFormatting sqref="B9 L9:M9">
    <cfRule type="containsBlanks" dxfId="20" priority="8">
      <formula>LEN(TRIM(B9))=0</formula>
    </cfRule>
  </conditionalFormatting>
  <conditionalFormatting sqref="B12 L12:M12">
    <cfRule type="containsBlanks" dxfId="19" priority="5">
      <formula>LEN(TRIM(B12))=0</formula>
    </cfRule>
  </conditionalFormatting>
  <conditionalFormatting sqref="H7 H11">
    <cfRule type="containsBlanks" dxfId="18" priority="1">
      <formula>LEN(TRIM(H7))=0</formula>
    </cfRule>
  </conditionalFormatting>
  <dataValidations count="9">
    <dataValidation type="list" allowBlank="1" showInputMessage="1" showErrorMessage="1" sqref="I3:I4">
      <formula1>"F50号縦,F50号横,F30号縦,F30号横,B1縦,B1横,B2縦,B2横,その他"</formula1>
    </dataValidation>
    <dataValidation type="list" allowBlank="1" showInputMessage="1" showErrorMessage="1" sqref="I5:I6">
      <formula1>"B1パネル縦,B1パネル横,B2パネル縦,B2パネル横,その他"</formula1>
    </dataValidation>
    <dataValidation type="list" allowBlank="1" showInputMessage="1" showErrorMessage="1" sqref="B3:B13">
      <formula1>"1,2,3"</formula1>
    </dataValidation>
    <dataValidation type="list" allowBlank="1" showInputMessage="1" showErrorMessage="1" sqref="L3:M13">
      <formula1>"参加,不参加"</formula1>
    </dataValidation>
    <dataValidation type="list" allowBlank="1" showInputMessage="1" showErrorMessage="1" sqref="I9:I11">
      <formula1>"床展示,机上展示"</formula1>
    </dataValidation>
    <dataValidation type="list" allowBlank="1" showInputMessage="1" showErrorMessage="1" sqref="H11 H7">
      <formula1>"工芸木工,工芸金工,工芸染織,工芸陶芸,工芸漆芸,工芸その他"</formula1>
    </dataValidation>
    <dataValidation allowBlank="1" showInputMessage="1" showErrorMessage="1" promptTitle="出品者名" prompt="「姓」と「名」の間は「半角スペース」を入れてください。" sqref="C3:C13"/>
    <dataValidation allowBlank="1" showInputMessage="1" showErrorMessage="1" promptTitle="作品の大きさ" prompt="「その他」の場合、入力してください。_x000a_例（絵画）　90×60_x000a_例（彫刻）　100×100×200_x000a_例（映像）　MPEG 3分" sqref="J3:J13"/>
    <dataValidation type="textLength" operator="lessThanOrEqual" allowBlank="1" showInputMessage="1" showErrorMessage="1" errorTitle="字数オーバーです" error="30文字を超えて入力はできません。" promptTitle="作者によるコメント・解説" prompt="作品を理解するためのキーワードなどを含めて30文字以内で記入してください。" sqref="K3:K13">
      <formula1>30</formula1>
    </dataValidation>
  </dataValidations>
  <pageMargins left="0.75" right="0.75" top="1" bottom="1" header="0.3" footer="0.3"/>
  <pageSetup paperSize="9" orientation="portrait" horizontalDpi="4294967292" verticalDpi="4294967292"/>
  <ignoredErrors>
    <ignoredError sqref="J3:J6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</sheetPr>
  <dimension ref="A1:AB30"/>
  <sheetViews>
    <sheetView workbookViewId="0"/>
  </sheetViews>
  <sheetFormatPr defaultColWidth="13" defaultRowHeight="13.5"/>
  <sheetData>
    <row r="1" spans="1:28" ht="18" customHeight="1">
      <c r="A1" s="22" t="s">
        <v>643</v>
      </c>
      <c r="B1" s="22" t="s">
        <v>644</v>
      </c>
      <c r="C1" s="22" t="s">
        <v>645</v>
      </c>
      <c r="D1" s="22" t="s">
        <v>646</v>
      </c>
      <c r="E1" s="22" t="s">
        <v>647</v>
      </c>
      <c r="F1" s="22" t="s">
        <v>648</v>
      </c>
      <c r="G1" s="22" t="s">
        <v>619</v>
      </c>
      <c r="H1" s="22" t="s">
        <v>654</v>
      </c>
      <c r="I1" s="22" t="s">
        <v>655</v>
      </c>
      <c r="J1" s="22" t="s">
        <v>656</v>
      </c>
      <c r="K1" s="22" t="s">
        <v>748</v>
      </c>
      <c r="L1" s="22" t="s">
        <v>649</v>
      </c>
      <c r="M1" s="22" t="s">
        <v>650</v>
      </c>
      <c r="N1" s="22" t="s">
        <v>657</v>
      </c>
      <c r="O1" s="22" t="s">
        <v>651</v>
      </c>
      <c r="P1" s="22" t="s">
        <v>652</v>
      </c>
      <c r="Q1" s="22" t="s">
        <v>25</v>
      </c>
      <c r="R1" s="22" t="s">
        <v>563</v>
      </c>
      <c r="S1" s="22" t="s">
        <v>653</v>
      </c>
      <c r="T1" s="22" t="s">
        <v>658</v>
      </c>
      <c r="U1" s="23" t="s">
        <v>659</v>
      </c>
      <c r="V1" s="22" t="s">
        <v>660</v>
      </c>
      <c r="W1" s="22" t="s">
        <v>661</v>
      </c>
      <c r="X1" s="23" t="s">
        <v>662</v>
      </c>
      <c r="Y1" s="22" t="s">
        <v>663</v>
      </c>
      <c r="Z1" s="22" t="s">
        <v>664</v>
      </c>
      <c r="AA1" s="23" t="s">
        <v>665</v>
      </c>
      <c r="AB1" s="22" t="s">
        <v>666</v>
      </c>
    </row>
    <row r="2" spans="1:28">
      <c r="A2">
        <f>参加申込書Ｂ!A5</f>
        <v>1</v>
      </c>
      <c r="B2">
        <f>参加申込書Ｂ!B5</f>
        <v>1</v>
      </c>
      <c r="C2" t="str">
        <f>参加申込書Ｂ!C5</f>
        <v>作者１</v>
      </c>
      <c r="D2" t="str">
        <f>参加申込書Ｂ!D5</f>
        <v>さくしゃ１</v>
      </c>
      <c r="E2" t="str">
        <f>参加申込書Ｂ!E5</f>
        <v>作品１</v>
      </c>
      <c r="F2" t="str">
        <f>参加申込書Ｂ!F5</f>
        <v>さくひん１</v>
      </c>
      <c r="G2" t="str">
        <f>参加申込書Ｂ!G5</f>
        <v>平面</v>
      </c>
      <c r="H2" t="str">
        <f>参加申込書Ｂ!H5</f>
        <v>絵画</v>
      </c>
      <c r="I2" t="str">
        <f>参加申込書Ｂ!I5</f>
        <v>F50号縦</v>
      </c>
      <c r="J2" t="str">
        <f>参加申込書Ｂ!J5</f>
        <v>入力不要</v>
      </c>
      <c r="K2" t="str">
        <f>参加申込書Ｂ!K5</f>
        <v>作者によるコメント（30文字以内）</v>
      </c>
      <c r="L2" t="str">
        <f>参加申込書Ｂ!L5</f>
        <v>参加</v>
      </c>
      <c r="M2" t="str">
        <f>参加申込書Ｂ!M5</f>
        <v>参加</v>
      </c>
      <c r="N2" t="str">
        <f>出品票作成!$B$7</f>
        <v>選択</v>
      </c>
      <c r="O2">
        <f>参加申込書Ａ!$E$1</f>
        <v>0</v>
      </c>
      <c r="P2" t="str">
        <f>参加申込書Ａ!$B$6</f>
        <v>選択してください</v>
      </c>
      <c r="Q2" t="str">
        <f>参加申込書Ａ!$B$9</f>
        <v>自動入力（上書入力可）</v>
      </c>
      <c r="R2" t="str">
        <f>参加申込書Ａ!$D$9</f>
        <v>自動入力（上書入力可）</v>
      </c>
      <c r="S2">
        <f>参加申込書Ａ!$B$8</f>
        <v>0</v>
      </c>
      <c r="T2">
        <f>参加申込書Ａ!$B$12</f>
        <v>0</v>
      </c>
      <c r="U2">
        <f>参加申込書Ａ!$C$12</f>
        <v>0</v>
      </c>
      <c r="V2">
        <f>参加申込書Ａ!$D$12</f>
        <v>0</v>
      </c>
      <c r="W2">
        <f>参加申込書Ａ!$B$13</f>
        <v>0</v>
      </c>
      <c r="X2">
        <f>参加申込書Ａ!$C$13</f>
        <v>0</v>
      </c>
      <c r="Y2">
        <f>参加申込書Ａ!$D$13</f>
        <v>0</v>
      </c>
      <c r="Z2">
        <f>参加申込書Ａ!$B$14</f>
        <v>0</v>
      </c>
      <c r="AA2">
        <f>参加申込書Ａ!$C$14</f>
        <v>0</v>
      </c>
      <c r="AB2">
        <f>参加申込書Ａ!$D$14</f>
        <v>0</v>
      </c>
    </row>
    <row r="3" spans="1:28">
      <c r="A3">
        <f>参加申込書Ｂ!A6</f>
        <v>0</v>
      </c>
      <c r="B3">
        <f>参加申込書Ｂ!B6</f>
        <v>0</v>
      </c>
      <c r="C3">
        <f>参加申込書Ｂ!C6</f>
        <v>0</v>
      </c>
      <c r="D3">
        <f>参加申込書Ｂ!D6</f>
        <v>0</v>
      </c>
      <c r="E3">
        <f>参加申込書Ｂ!E6</f>
        <v>0</v>
      </c>
      <c r="F3">
        <f>参加申込書Ｂ!F6</f>
        <v>0</v>
      </c>
      <c r="G3">
        <f>参加申込書Ｂ!G6</f>
        <v>0</v>
      </c>
      <c r="H3">
        <f>参加申込書Ｂ!H6</f>
        <v>0</v>
      </c>
      <c r="I3">
        <f>参加申込書Ｂ!I6</f>
        <v>0</v>
      </c>
      <c r="J3">
        <f>参加申込書Ｂ!J6</f>
        <v>0</v>
      </c>
      <c r="K3">
        <f>参加申込書Ｂ!K6</f>
        <v>0</v>
      </c>
      <c r="L3">
        <f>参加申込書Ｂ!L6</f>
        <v>0</v>
      </c>
      <c r="M3">
        <f>参加申込書Ｂ!M6</f>
        <v>0</v>
      </c>
      <c r="N3" t="str">
        <f>出品票作成!$B$7</f>
        <v>選択</v>
      </c>
      <c r="O3">
        <f>参加申込書Ａ!$E$1</f>
        <v>0</v>
      </c>
      <c r="P3" t="str">
        <f>参加申込書Ａ!$B$6</f>
        <v>選択してください</v>
      </c>
      <c r="Q3" t="str">
        <f>参加申込書Ａ!$B$9</f>
        <v>自動入力（上書入力可）</v>
      </c>
      <c r="R3" t="str">
        <f>参加申込書Ａ!$D$9</f>
        <v>自動入力（上書入力可）</v>
      </c>
      <c r="S3">
        <f>参加申込書Ａ!$B$8</f>
        <v>0</v>
      </c>
      <c r="T3">
        <f>参加申込書Ａ!$B$12</f>
        <v>0</v>
      </c>
      <c r="U3">
        <f>参加申込書Ａ!$C$12</f>
        <v>0</v>
      </c>
      <c r="V3">
        <f>参加申込書Ａ!$D$12</f>
        <v>0</v>
      </c>
      <c r="W3">
        <f>参加申込書Ａ!$B$13</f>
        <v>0</v>
      </c>
      <c r="X3">
        <f>参加申込書Ａ!$C$13</f>
        <v>0</v>
      </c>
      <c r="Y3">
        <f>参加申込書Ａ!$D$13</f>
        <v>0</v>
      </c>
      <c r="Z3">
        <f>参加申込書Ａ!$B$14</f>
        <v>0</v>
      </c>
      <c r="AA3">
        <f>参加申込書Ａ!$C$14</f>
        <v>0</v>
      </c>
      <c r="AB3">
        <f>参加申込書Ａ!$D$14</f>
        <v>0</v>
      </c>
    </row>
    <row r="4" spans="1:28">
      <c r="A4">
        <f>参加申込書Ｂ!A7</f>
        <v>0</v>
      </c>
      <c r="B4">
        <f>参加申込書Ｂ!B7</f>
        <v>0</v>
      </c>
      <c r="C4">
        <f>参加申込書Ｂ!C7</f>
        <v>0</v>
      </c>
      <c r="D4">
        <f>参加申込書Ｂ!D7</f>
        <v>0</v>
      </c>
      <c r="E4">
        <f>参加申込書Ｂ!E7</f>
        <v>0</v>
      </c>
      <c r="F4">
        <f>参加申込書Ｂ!F7</f>
        <v>0</v>
      </c>
      <c r="G4">
        <f>参加申込書Ｂ!G7</f>
        <v>0</v>
      </c>
      <c r="H4">
        <f>参加申込書Ｂ!H7</f>
        <v>0</v>
      </c>
      <c r="I4">
        <f>参加申込書Ｂ!I7</f>
        <v>0</v>
      </c>
      <c r="J4">
        <f>参加申込書Ｂ!J7</f>
        <v>0</v>
      </c>
      <c r="K4">
        <f>参加申込書Ｂ!K7</f>
        <v>0</v>
      </c>
      <c r="L4">
        <f>参加申込書Ｂ!L7</f>
        <v>0</v>
      </c>
      <c r="M4">
        <f>参加申込書Ｂ!M7</f>
        <v>0</v>
      </c>
      <c r="N4" t="str">
        <f>出品票作成!$B$7</f>
        <v>選択</v>
      </c>
      <c r="O4">
        <f>参加申込書Ａ!$E$1</f>
        <v>0</v>
      </c>
      <c r="P4" t="str">
        <f>参加申込書Ａ!$B$6</f>
        <v>選択してください</v>
      </c>
      <c r="Q4" t="str">
        <f>参加申込書Ａ!$B$9</f>
        <v>自動入力（上書入力可）</v>
      </c>
      <c r="R4" t="str">
        <f>参加申込書Ａ!$D$9</f>
        <v>自動入力（上書入力可）</v>
      </c>
      <c r="S4">
        <f>参加申込書Ａ!$B$8</f>
        <v>0</v>
      </c>
      <c r="T4">
        <f>参加申込書Ａ!$B$12</f>
        <v>0</v>
      </c>
      <c r="U4">
        <f>参加申込書Ａ!$C$12</f>
        <v>0</v>
      </c>
      <c r="V4">
        <f>参加申込書Ａ!$D$12</f>
        <v>0</v>
      </c>
      <c r="W4">
        <f>参加申込書Ａ!$B$13</f>
        <v>0</v>
      </c>
      <c r="X4">
        <f>参加申込書Ａ!$C$13</f>
        <v>0</v>
      </c>
      <c r="Y4">
        <f>参加申込書Ａ!$D$13</f>
        <v>0</v>
      </c>
      <c r="Z4">
        <f>参加申込書Ａ!$B$14</f>
        <v>0</v>
      </c>
      <c r="AA4">
        <f>参加申込書Ａ!$C$14</f>
        <v>0</v>
      </c>
      <c r="AB4">
        <f>参加申込書Ａ!$D$14</f>
        <v>0</v>
      </c>
    </row>
    <row r="5" spans="1:28">
      <c r="A5">
        <f>参加申込書Ｂ!A8</f>
        <v>0</v>
      </c>
      <c r="B5">
        <f>参加申込書Ｂ!B8</f>
        <v>0</v>
      </c>
      <c r="C5">
        <f>参加申込書Ｂ!C8</f>
        <v>0</v>
      </c>
      <c r="D5">
        <f>参加申込書Ｂ!D8</f>
        <v>0</v>
      </c>
      <c r="E5">
        <f>参加申込書Ｂ!E8</f>
        <v>0</v>
      </c>
      <c r="F5">
        <f>参加申込書Ｂ!F8</f>
        <v>0</v>
      </c>
      <c r="G5">
        <f>参加申込書Ｂ!G8</f>
        <v>0</v>
      </c>
      <c r="H5">
        <f>参加申込書Ｂ!H8</f>
        <v>0</v>
      </c>
      <c r="I5">
        <f>参加申込書Ｂ!I8</f>
        <v>0</v>
      </c>
      <c r="J5">
        <f>参加申込書Ｂ!J8</f>
        <v>0</v>
      </c>
      <c r="K5">
        <f>参加申込書Ｂ!K8</f>
        <v>0</v>
      </c>
      <c r="L5">
        <f>参加申込書Ｂ!L8</f>
        <v>0</v>
      </c>
      <c r="M5">
        <f>参加申込書Ｂ!M8</f>
        <v>0</v>
      </c>
      <c r="N5" t="str">
        <f>出品票作成!$B$7</f>
        <v>選択</v>
      </c>
      <c r="O5">
        <f>参加申込書Ａ!$E$1</f>
        <v>0</v>
      </c>
      <c r="P5" t="str">
        <f>参加申込書Ａ!$B$6</f>
        <v>選択してください</v>
      </c>
      <c r="Q5" t="str">
        <f>参加申込書Ａ!$B$9</f>
        <v>自動入力（上書入力可）</v>
      </c>
      <c r="R5" t="str">
        <f>参加申込書Ａ!$D$9</f>
        <v>自動入力（上書入力可）</v>
      </c>
      <c r="S5">
        <f>参加申込書Ａ!$B$8</f>
        <v>0</v>
      </c>
      <c r="T5">
        <f>参加申込書Ａ!$B$12</f>
        <v>0</v>
      </c>
      <c r="U5">
        <f>参加申込書Ａ!$C$12</f>
        <v>0</v>
      </c>
      <c r="V5">
        <f>参加申込書Ａ!$D$12</f>
        <v>0</v>
      </c>
      <c r="W5">
        <f>参加申込書Ａ!$B$13</f>
        <v>0</v>
      </c>
      <c r="X5">
        <f>参加申込書Ａ!$C$13</f>
        <v>0</v>
      </c>
      <c r="Y5">
        <f>参加申込書Ａ!$D$13</f>
        <v>0</v>
      </c>
      <c r="Z5">
        <f>参加申込書Ａ!$B$14</f>
        <v>0</v>
      </c>
      <c r="AA5">
        <f>参加申込書Ａ!$C$14</f>
        <v>0</v>
      </c>
      <c r="AB5">
        <f>参加申込書Ａ!$D$14</f>
        <v>0</v>
      </c>
    </row>
    <row r="6" spans="1:28">
      <c r="A6">
        <f>参加申込書Ｂ!A9</f>
        <v>0</v>
      </c>
      <c r="B6">
        <f>参加申込書Ｂ!B9</f>
        <v>0</v>
      </c>
      <c r="C6">
        <f>参加申込書Ｂ!C9</f>
        <v>0</v>
      </c>
      <c r="D6">
        <f>参加申込書Ｂ!D9</f>
        <v>0</v>
      </c>
      <c r="E6">
        <f>参加申込書Ｂ!E9</f>
        <v>0</v>
      </c>
      <c r="F6">
        <f>参加申込書Ｂ!F9</f>
        <v>0</v>
      </c>
      <c r="G6">
        <f>参加申込書Ｂ!G9</f>
        <v>0</v>
      </c>
      <c r="H6">
        <f>参加申込書Ｂ!H9</f>
        <v>0</v>
      </c>
      <c r="I6">
        <f>参加申込書Ｂ!I9</f>
        <v>0</v>
      </c>
      <c r="J6">
        <f>参加申込書Ｂ!J9</f>
        <v>0</v>
      </c>
      <c r="K6">
        <f>参加申込書Ｂ!K9</f>
        <v>0</v>
      </c>
      <c r="L6">
        <f>参加申込書Ｂ!L9</f>
        <v>0</v>
      </c>
      <c r="M6">
        <f>参加申込書Ｂ!M9</f>
        <v>0</v>
      </c>
      <c r="N6" t="str">
        <f>出品票作成!$B$7</f>
        <v>選択</v>
      </c>
      <c r="O6">
        <f>参加申込書Ａ!$E$1</f>
        <v>0</v>
      </c>
      <c r="P6" t="str">
        <f>参加申込書Ａ!$B$6</f>
        <v>選択してください</v>
      </c>
      <c r="Q6" t="str">
        <f>参加申込書Ａ!$B$9</f>
        <v>自動入力（上書入力可）</v>
      </c>
      <c r="R6" t="str">
        <f>参加申込書Ａ!$D$9</f>
        <v>自動入力（上書入力可）</v>
      </c>
      <c r="S6">
        <f>参加申込書Ａ!$B$8</f>
        <v>0</v>
      </c>
      <c r="T6">
        <f>参加申込書Ａ!$B$12</f>
        <v>0</v>
      </c>
      <c r="U6">
        <f>参加申込書Ａ!$C$12</f>
        <v>0</v>
      </c>
      <c r="V6">
        <f>参加申込書Ａ!$D$12</f>
        <v>0</v>
      </c>
      <c r="W6">
        <f>参加申込書Ａ!$B$13</f>
        <v>0</v>
      </c>
      <c r="X6">
        <f>参加申込書Ａ!$C$13</f>
        <v>0</v>
      </c>
      <c r="Y6">
        <f>参加申込書Ａ!$D$13</f>
        <v>0</v>
      </c>
      <c r="Z6">
        <f>参加申込書Ａ!$B$14</f>
        <v>0</v>
      </c>
      <c r="AA6">
        <f>参加申込書Ａ!$C$14</f>
        <v>0</v>
      </c>
      <c r="AB6">
        <f>参加申込書Ａ!$D$14</f>
        <v>0</v>
      </c>
    </row>
    <row r="7" spans="1:28">
      <c r="A7">
        <f>参加申込書Ｂ!A10</f>
        <v>0</v>
      </c>
      <c r="B7">
        <f>参加申込書Ｂ!B10</f>
        <v>0</v>
      </c>
      <c r="C7">
        <f>参加申込書Ｂ!C10</f>
        <v>0</v>
      </c>
      <c r="D7">
        <f>参加申込書Ｂ!D10</f>
        <v>0</v>
      </c>
      <c r="E7">
        <f>参加申込書Ｂ!E10</f>
        <v>0</v>
      </c>
      <c r="F7">
        <f>参加申込書Ｂ!F10</f>
        <v>0</v>
      </c>
      <c r="G7">
        <f>参加申込書Ｂ!G10</f>
        <v>0</v>
      </c>
      <c r="H7">
        <f>参加申込書Ｂ!H10</f>
        <v>0</v>
      </c>
      <c r="I7">
        <f>参加申込書Ｂ!I10</f>
        <v>0</v>
      </c>
      <c r="J7">
        <f>参加申込書Ｂ!J10</f>
        <v>0</v>
      </c>
      <c r="K7">
        <f>参加申込書Ｂ!K10</f>
        <v>0</v>
      </c>
      <c r="L7">
        <f>参加申込書Ｂ!L10</f>
        <v>0</v>
      </c>
      <c r="M7">
        <f>参加申込書Ｂ!M10</f>
        <v>0</v>
      </c>
      <c r="N7" t="str">
        <f>出品票作成!$B$7</f>
        <v>選択</v>
      </c>
      <c r="O7">
        <f>参加申込書Ａ!$E$1</f>
        <v>0</v>
      </c>
      <c r="P7" t="str">
        <f>参加申込書Ａ!$B$6</f>
        <v>選択してください</v>
      </c>
      <c r="Q7" t="str">
        <f>参加申込書Ａ!$B$9</f>
        <v>自動入力（上書入力可）</v>
      </c>
      <c r="R7" t="str">
        <f>参加申込書Ａ!$D$9</f>
        <v>自動入力（上書入力可）</v>
      </c>
      <c r="S7">
        <f>参加申込書Ａ!$B$8</f>
        <v>0</v>
      </c>
      <c r="T7">
        <f>参加申込書Ａ!$B$12</f>
        <v>0</v>
      </c>
      <c r="U7">
        <f>参加申込書Ａ!$C$12</f>
        <v>0</v>
      </c>
      <c r="V7">
        <f>参加申込書Ａ!$D$12</f>
        <v>0</v>
      </c>
      <c r="W7">
        <f>参加申込書Ａ!$B$13</f>
        <v>0</v>
      </c>
      <c r="X7">
        <f>参加申込書Ａ!$C$13</f>
        <v>0</v>
      </c>
      <c r="Y7">
        <f>参加申込書Ａ!$D$13</f>
        <v>0</v>
      </c>
      <c r="Z7">
        <f>参加申込書Ａ!$B$14</f>
        <v>0</v>
      </c>
      <c r="AA7">
        <f>参加申込書Ａ!$C$14</f>
        <v>0</v>
      </c>
      <c r="AB7">
        <f>参加申込書Ａ!$D$14</f>
        <v>0</v>
      </c>
    </row>
    <row r="8" spans="1:28">
      <c r="A8">
        <f>参加申込書Ｂ!A11</f>
        <v>0</v>
      </c>
      <c r="B8">
        <f>参加申込書Ｂ!B11</f>
        <v>0</v>
      </c>
      <c r="C8">
        <f>参加申込書Ｂ!C11</f>
        <v>0</v>
      </c>
      <c r="D8">
        <f>参加申込書Ｂ!D11</f>
        <v>0</v>
      </c>
      <c r="E8">
        <f>参加申込書Ｂ!E11</f>
        <v>0</v>
      </c>
      <c r="F8">
        <f>参加申込書Ｂ!F11</f>
        <v>0</v>
      </c>
      <c r="G8">
        <f>参加申込書Ｂ!G11</f>
        <v>0</v>
      </c>
      <c r="H8">
        <f>参加申込書Ｂ!H11</f>
        <v>0</v>
      </c>
      <c r="I8">
        <f>参加申込書Ｂ!I11</f>
        <v>0</v>
      </c>
      <c r="J8">
        <f>参加申込書Ｂ!J11</f>
        <v>0</v>
      </c>
      <c r="K8">
        <f>参加申込書Ｂ!K11</f>
        <v>0</v>
      </c>
      <c r="L8">
        <f>参加申込書Ｂ!L11</f>
        <v>0</v>
      </c>
      <c r="M8">
        <f>参加申込書Ｂ!M11</f>
        <v>0</v>
      </c>
      <c r="N8" t="str">
        <f>出品票作成!$B$7</f>
        <v>選択</v>
      </c>
      <c r="O8">
        <f>参加申込書Ａ!$E$1</f>
        <v>0</v>
      </c>
      <c r="P8" t="str">
        <f>参加申込書Ａ!$B$6</f>
        <v>選択してください</v>
      </c>
      <c r="Q8" t="str">
        <f>参加申込書Ａ!$B$9</f>
        <v>自動入力（上書入力可）</v>
      </c>
      <c r="R8" t="str">
        <f>参加申込書Ａ!$D$9</f>
        <v>自動入力（上書入力可）</v>
      </c>
      <c r="S8">
        <f>参加申込書Ａ!$B$8</f>
        <v>0</v>
      </c>
      <c r="T8">
        <f>参加申込書Ａ!$B$12</f>
        <v>0</v>
      </c>
      <c r="U8">
        <f>参加申込書Ａ!$C$12</f>
        <v>0</v>
      </c>
      <c r="V8">
        <f>参加申込書Ａ!$D$12</f>
        <v>0</v>
      </c>
      <c r="W8">
        <f>参加申込書Ａ!$B$13</f>
        <v>0</v>
      </c>
      <c r="X8">
        <f>参加申込書Ａ!$C$13</f>
        <v>0</v>
      </c>
      <c r="Y8">
        <f>参加申込書Ａ!$D$13</f>
        <v>0</v>
      </c>
      <c r="Z8">
        <f>参加申込書Ａ!$B$14</f>
        <v>0</v>
      </c>
      <c r="AA8">
        <f>参加申込書Ａ!$C$14</f>
        <v>0</v>
      </c>
      <c r="AB8">
        <f>参加申込書Ａ!$D$14</f>
        <v>0</v>
      </c>
    </row>
    <row r="9" spans="1:28">
      <c r="A9">
        <f>参加申込書Ｂ!A12</f>
        <v>0</v>
      </c>
      <c r="B9">
        <f>参加申込書Ｂ!B12</f>
        <v>0</v>
      </c>
      <c r="C9">
        <f>参加申込書Ｂ!C12</f>
        <v>0</v>
      </c>
      <c r="D9">
        <f>参加申込書Ｂ!D12</f>
        <v>0</v>
      </c>
      <c r="E9">
        <f>参加申込書Ｂ!E12</f>
        <v>0</v>
      </c>
      <c r="F9">
        <f>参加申込書Ｂ!F12</f>
        <v>0</v>
      </c>
      <c r="G9">
        <f>参加申込書Ｂ!G12</f>
        <v>0</v>
      </c>
      <c r="H9">
        <f>参加申込書Ｂ!H12</f>
        <v>0</v>
      </c>
      <c r="I9">
        <f>参加申込書Ｂ!I12</f>
        <v>0</v>
      </c>
      <c r="J9">
        <f>参加申込書Ｂ!J12</f>
        <v>0</v>
      </c>
      <c r="K9">
        <f>参加申込書Ｂ!K12</f>
        <v>0</v>
      </c>
      <c r="L9">
        <f>参加申込書Ｂ!L12</f>
        <v>0</v>
      </c>
      <c r="M9">
        <f>参加申込書Ｂ!M12</f>
        <v>0</v>
      </c>
      <c r="N9" t="str">
        <f>出品票作成!$B$7</f>
        <v>選択</v>
      </c>
      <c r="O9">
        <f>参加申込書Ａ!$E$1</f>
        <v>0</v>
      </c>
      <c r="P9" t="str">
        <f>参加申込書Ａ!$B$6</f>
        <v>選択してください</v>
      </c>
      <c r="Q9" t="str">
        <f>参加申込書Ａ!$B$9</f>
        <v>自動入力（上書入力可）</v>
      </c>
      <c r="R9" t="str">
        <f>参加申込書Ａ!$D$9</f>
        <v>自動入力（上書入力可）</v>
      </c>
      <c r="S9">
        <f>参加申込書Ａ!$B$8</f>
        <v>0</v>
      </c>
      <c r="T9">
        <f>参加申込書Ａ!$B$12</f>
        <v>0</v>
      </c>
      <c r="U9">
        <f>参加申込書Ａ!$C$12</f>
        <v>0</v>
      </c>
      <c r="V9">
        <f>参加申込書Ａ!$D$12</f>
        <v>0</v>
      </c>
      <c r="W9">
        <f>参加申込書Ａ!$B$13</f>
        <v>0</v>
      </c>
      <c r="X9">
        <f>参加申込書Ａ!$C$13</f>
        <v>0</v>
      </c>
      <c r="Y9">
        <f>参加申込書Ａ!$D$13</f>
        <v>0</v>
      </c>
      <c r="Z9">
        <f>参加申込書Ａ!$B$14</f>
        <v>0</v>
      </c>
      <c r="AA9">
        <f>参加申込書Ａ!$C$14</f>
        <v>0</v>
      </c>
      <c r="AB9">
        <f>参加申込書Ａ!$D$14</f>
        <v>0</v>
      </c>
    </row>
    <row r="10" spans="1:28">
      <c r="A10">
        <f>参加申込書Ｂ!A13</f>
        <v>0</v>
      </c>
      <c r="B10">
        <f>参加申込書Ｂ!B13</f>
        <v>0</v>
      </c>
      <c r="C10">
        <f>参加申込書Ｂ!C13</f>
        <v>0</v>
      </c>
      <c r="D10">
        <f>参加申込書Ｂ!D13</f>
        <v>0</v>
      </c>
      <c r="E10">
        <f>参加申込書Ｂ!E13</f>
        <v>0</v>
      </c>
      <c r="F10">
        <f>参加申込書Ｂ!F13</f>
        <v>0</v>
      </c>
      <c r="G10">
        <f>参加申込書Ｂ!G13</f>
        <v>0</v>
      </c>
      <c r="H10">
        <f>参加申込書Ｂ!H13</f>
        <v>0</v>
      </c>
      <c r="I10">
        <f>参加申込書Ｂ!I13</f>
        <v>0</v>
      </c>
      <c r="J10">
        <f>参加申込書Ｂ!J13</f>
        <v>0</v>
      </c>
      <c r="K10">
        <f>参加申込書Ｂ!K13</f>
        <v>0</v>
      </c>
      <c r="L10">
        <f>参加申込書Ｂ!L13</f>
        <v>0</v>
      </c>
      <c r="M10">
        <f>参加申込書Ｂ!M13</f>
        <v>0</v>
      </c>
      <c r="N10" t="str">
        <f>出品票作成!$B$7</f>
        <v>選択</v>
      </c>
      <c r="O10">
        <f>参加申込書Ａ!$E$1</f>
        <v>0</v>
      </c>
      <c r="P10" t="str">
        <f>参加申込書Ａ!$B$6</f>
        <v>選択してください</v>
      </c>
      <c r="Q10" t="str">
        <f>参加申込書Ａ!$B$9</f>
        <v>自動入力（上書入力可）</v>
      </c>
      <c r="R10" t="str">
        <f>参加申込書Ａ!$D$9</f>
        <v>自動入力（上書入力可）</v>
      </c>
      <c r="S10">
        <f>参加申込書Ａ!$B$8</f>
        <v>0</v>
      </c>
      <c r="T10">
        <f>参加申込書Ａ!$B$12</f>
        <v>0</v>
      </c>
      <c r="U10">
        <f>参加申込書Ａ!$C$12</f>
        <v>0</v>
      </c>
      <c r="V10">
        <f>参加申込書Ａ!$D$12</f>
        <v>0</v>
      </c>
      <c r="W10">
        <f>参加申込書Ａ!$B$13</f>
        <v>0</v>
      </c>
      <c r="X10">
        <f>参加申込書Ａ!$C$13</f>
        <v>0</v>
      </c>
      <c r="Y10">
        <f>参加申込書Ａ!$D$13</f>
        <v>0</v>
      </c>
      <c r="Z10">
        <f>参加申込書Ａ!$B$14</f>
        <v>0</v>
      </c>
      <c r="AA10">
        <f>参加申込書Ａ!$C$14</f>
        <v>0</v>
      </c>
      <c r="AB10">
        <f>参加申込書Ａ!$D$14</f>
        <v>0</v>
      </c>
    </row>
    <row r="11" spans="1:28">
      <c r="A11">
        <f>参加申込書Ｂ!A14</f>
        <v>0</v>
      </c>
      <c r="B11">
        <f>参加申込書Ｂ!B14</f>
        <v>0</v>
      </c>
      <c r="C11">
        <f>参加申込書Ｂ!C14</f>
        <v>0</v>
      </c>
      <c r="D11">
        <f>参加申込書Ｂ!D14</f>
        <v>0</v>
      </c>
      <c r="E11">
        <f>参加申込書Ｂ!E14</f>
        <v>0</v>
      </c>
      <c r="F11">
        <f>参加申込書Ｂ!F14</f>
        <v>0</v>
      </c>
      <c r="G11">
        <f>参加申込書Ｂ!G14</f>
        <v>0</v>
      </c>
      <c r="H11">
        <f>参加申込書Ｂ!H14</f>
        <v>0</v>
      </c>
      <c r="I11">
        <f>参加申込書Ｂ!I14</f>
        <v>0</v>
      </c>
      <c r="J11">
        <f>参加申込書Ｂ!J14</f>
        <v>0</v>
      </c>
      <c r="K11">
        <f>参加申込書Ｂ!K14</f>
        <v>0</v>
      </c>
      <c r="L11">
        <f>参加申込書Ｂ!L14</f>
        <v>0</v>
      </c>
      <c r="M11">
        <f>参加申込書Ｂ!M14</f>
        <v>0</v>
      </c>
      <c r="N11" t="str">
        <f>出品票作成!$B$7</f>
        <v>選択</v>
      </c>
      <c r="O11">
        <f>参加申込書Ａ!$E$1</f>
        <v>0</v>
      </c>
      <c r="P11" t="str">
        <f>参加申込書Ａ!$B$6</f>
        <v>選択してください</v>
      </c>
      <c r="Q11" t="str">
        <f>参加申込書Ａ!$B$9</f>
        <v>自動入力（上書入力可）</v>
      </c>
      <c r="R11" t="str">
        <f>参加申込書Ａ!$D$9</f>
        <v>自動入力（上書入力可）</v>
      </c>
      <c r="S11">
        <f>参加申込書Ａ!$B$8</f>
        <v>0</v>
      </c>
      <c r="T11">
        <f>参加申込書Ａ!$B$12</f>
        <v>0</v>
      </c>
      <c r="U11">
        <f>参加申込書Ａ!$C$12</f>
        <v>0</v>
      </c>
      <c r="V11">
        <f>参加申込書Ａ!$D$12</f>
        <v>0</v>
      </c>
      <c r="W11">
        <f>参加申込書Ａ!$B$13</f>
        <v>0</v>
      </c>
      <c r="X11">
        <f>参加申込書Ａ!$C$13</f>
        <v>0</v>
      </c>
      <c r="Y11">
        <f>参加申込書Ａ!$D$13</f>
        <v>0</v>
      </c>
      <c r="Z11">
        <f>参加申込書Ａ!$B$14</f>
        <v>0</v>
      </c>
      <c r="AA11">
        <f>参加申込書Ａ!$C$14</f>
        <v>0</v>
      </c>
      <c r="AB11">
        <f>参加申込書Ａ!$D$14</f>
        <v>0</v>
      </c>
    </row>
    <row r="12" spans="1:28">
      <c r="A12">
        <f>参加申込書Ｂ!A15</f>
        <v>0</v>
      </c>
      <c r="B12">
        <f>参加申込書Ｂ!B15</f>
        <v>0</v>
      </c>
      <c r="C12">
        <f>参加申込書Ｂ!C15</f>
        <v>0</v>
      </c>
      <c r="D12">
        <f>参加申込書Ｂ!D15</f>
        <v>0</v>
      </c>
      <c r="E12">
        <f>参加申込書Ｂ!E15</f>
        <v>0</v>
      </c>
      <c r="F12">
        <f>参加申込書Ｂ!F15</f>
        <v>0</v>
      </c>
      <c r="G12">
        <f>参加申込書Ｂ!G15</f>
        <v>0</v>
      </c>
      <c r="H12">
        <f>参加申込書Ｂ!H15</f>
        <v>0</v>
      </c>
      <c r="I12">
        <f>参加申込書Ｂ!I15</f>
        <v>0</v>
      </c>
      <c r="J12">
        <f>参加申込書Ｂ!J15</f>
        <v>0</v>
      </c>
      <c r="K12">
        <f>参加申込書Ｂ!K15</f>
        <v>0</v>
      </c>
      <c r="L12">
        <f>参加申込書Ｂ!L15</f>
        <v>0</v>
      </c>
      <c r="M12">
        <f>参加申込書Ｂ!M15</f>
        <v>0</v>
      </c>
      <c r="N12" t="str">
        <f>出品票作成!$B$7</f>
        <v>選択</v>
      </c>
      <c r="O12">
        <f>参加申込書Ａ!$E$1</f>
        <v>0</v>
      </c>
      <c r="P12" t="str">
        <f>参加申込書Ａ!$B$6</f>
        <v>選択してください</v>
      </c>
      <c r="Q12" t="str">
        <f>参加申込書Ａ!$B$9</f>
        <v>自動入力（上書入力可）</v>
      </c>
      <c r="R12" t="str">
        <f>参加申込書Ａ!$D$9</f>
        <v>自動入力（上書入力可）</v>
      </c>
      <c r="S12">
        <f>参加申込書Ａ!$B$8</f>
        <v>0</v>
      </c>
      <c r="T12">
        <f>参加申込書Ａ!$B$12</f>
        <v>0</v>
      </c>
      <c r="U12">
        <f>参加申込書Ａ!$C$12</f>
        <v>0</v>
      </c>
      <c r="V12">
        <f>参加申込書Ａ!$D$12</f>
        <v>0</v>
      </c>
      <c r="W12">
        <f>参加申込書Ａ!$B$13</f>
        <v>0</v>
      </c>
      <c r="X12">
        <f>参加申込書Ａ!$C$13</f>
        <v>0</v>
      </c>
      <c r="Y12">
        <f>参加申込書Ａ!$D$13</f>
        <v>0</v>
      </c>
      <c r="Z12">
        <f>参加申込書Ａ!$B$14</f>
        <v>0</v>
      </c>
      <c r="AA12">
        <f>参加申込書Ａ!$C$14</f>
        <v>0</v>
      </c>
      <c r="AB12">
        <f>参加申込書Ａ!$D$14</f>
        <v>0</v>
      </c>
    </row>
    <row r="13" spans="1:28">
      <c r="A13">
        <f>参加申込書Ｂ!A16</f>
        <v>0</v>
      </c>
      <c r="B13">
        <f>参加申込書Ｂ!B16</f>
        <v>0</v>
      </c>
      <c r="C13">
        <f>参加申込書Ｂ!C16</f>
        <v>0</v>
      </c>
      <c r="D13">
        <f>参加申込書Ｂ!D16</f>
        <v>0</v>
      </c>
      <c r="E13">
        <f>参加申込書Ｂ!E16</f>
        <v>0</v>
      </c>
      <c r="F13">
        <f>参加申込書Ｂ!F16</f>
        <v>0</v>
      </c>
      <c r="G13">
        <f>参加申込書Ｂ!G16</f>
        <v>0</v>
      </c>
      <c r="H13">
        <f>参加申込書Ｂ!H16</f>
        <v>0</v>
      </c>
      <c r="I13">
        <f>参加申込書Ｂ!I16</f>
        <v>0</v>
      </c>
      <c r="J13">
        <f>参加申込書Ｂ!J16</f>
        <v>0</v>
      </c>
      <c r="K13">
        <f>参加申込書Ｂ!K16</f>
        <v>0</v>
      </c>
      <c r="L13">
        <f>参加申込書Ｂ!L16</f>
        <v>0</v>
      </c>
      <c r="M13">
        <f>参加申込書Ｂ!M16</f>
        <v>0</v>
      </c>
      <c r="N13" t="str">
        <f>出品票作成!$B$7</f>
        <v>選択</v>
      </c>
      <c r="O13">
        <f>参加申込書Ａ!$E$1</f>
        <v>0</v>
      </c>
      <c r="P13" t="str">
        <f>参加申込書Ａ!$B$6</f>
        <v>選択してください</v>
      </c>
      <c r="Q13" t="str">
        <f>参加申込書Ａ!$B$9</f>
        <v>自動入力（上書入力可）</v>
      </c>
      <c r="R13" t="str">
        <f>参加申込書Ａ!$D$9</f>
        <v>自動入力（上書入力可）</v>
      </c>
      <c r="S13">
        <f>参加申込書Ａ!$B$8</f>
        <v>0</v>
      </c>
      <c r="T13">
        <f>参加申込書Ａ!$B$12</f>
        <v>0</v>
      </c>
      <c r="U13">
        <f>参加申込書Ａ!$C$12</f>
        <v>0</v>
      </c>
      <c r="V13">
        <f>参加申込書Ａ!$D$12</f>
        <v>0</v>
      </c>
      <c r="W13">
        <f>参加申込書Ａ!$B$13</f>
        <v>0</v>
      </c>
      <c r="X13">
        <f>参加申込書Ａ!$C$13</f>
        <v>0</v>
      </c>
      <c r="Y13">
        <f>参加申込書Ａ!$D$13</f>
        <v>0</v>
      </c>
      <c r="Z13">
        <f>参加申込書Ａ!$B$14</f>
        <v>0</v>
      </c>
      <c r="AA13">
        <f>参加申込書Ａ!$C$14</f>
        <v>0</v>
      </c>
      <c r="AB13">
        <f>参加申込書Ａ!$D$14</f>
        <v>0</v>
      </c>
    </row>
    <row r="14" spans="1:28">
      <c r="A14">
        <f>参加申込書Ｂ!A17</f>
        <v>0</v>
      </c>
      <c r="B14">
        <f>参加申込書Ｂ!B17</f>
        <v>0</v>
      </c>
      <c r="C14">
        <f>参加申込書Ｂ!C17</f>
        <v>0</v>
      </c>
      <c r="D14">
        <f>参加申込書Ｂ!D17</f>
        <v>0</v>
      </c>
      <c r="E14">
        <f>参加申込書Ｂ!E17</f>
        <v>0</v>
      </c>
      <c r="F14">
        <f>参加申込書Ｂ!F17</f>
        <v>0</v>
      </c>
      <c r="G14">
        <f>参加申込書Ｂ!G17</f>
        <v>0</v>
      </c>
      <c r="H14">
        <f>参加申込書Ｂ!H17</f>
        <v>0</v>
      </c>
      <c r="I14">
        <f>参加申込書Ｂ!I17</f>
        <v>0</v>
      </c>
      <c r="J14">
        <f>参加申込書Ｂ!J17</f>
        <v>0</v>
      </c>
      <c r="K14">
        <f>参加申込書Ｂ!K17</f>
        <v>0</v>
      </c>
      <c r="L14">
        <f>参加申込書Ｂ!L17</f>
        <v>0</v>
      </c>
      <c r="M14">
        <f>参加申込書Ｂ!M17</f>
        <v>0</v>
      </c>
      <c r="N14" t="str">
        <f>出品票作成!$B$7</f>
        <v>選択</v>
      </c>
      <c r="O14">
        <f>参加申込書Ａ!$E$1</f>
        <v>0</v>
      </c>
      <c r="P14" t="str">
        <f>参加申込書Ａ!$B$6</f>
        <v>選択してください</v>
      </c>
      <c r="Q14" t="str">
        <f>参加申込書Ａ!$B$9</f>
        <v>自動入力（上書入力可）</v>
      </c>
      <c r="R14" t="str">
        <f>参加申込書Ａ!$D$9</f>
        <v>自動入力（上書入力可）</v>
      </c>
      <c r="S14">
        <f>参加申込書Ａ!$B$8</f>
        <v>0</v>
      </c>
      <c r="T14">
        <f>参加申込書Ａ!$B$12</f>
        <v>0</v>
      </c>
      <c r="U14">
        <f>参加申込書Ａ!$C$12</f>
        <v>0</v>
      </c>
      <c r="V14">
        <f>参加申込書Ａ!$D$12</f>
        <v>0</v>
      </c>
      <c r="W14">
        <f>参加申込書Ａ!$B$13</f>
        <v>0</v>
      </c>
      <c r="X14">
        <f>参加申込書Ａ!$C$13</f>
        <v>0</v>
      </c>
      <c r="Y14">
        <f>参加申込書Ａ!$D$13</f>
        <v>0</v>
      </c>
      <c r="Z14">
        <f>参加申込書Ａ!$B$14</f>
        <v>0</v>
      </c>
      <c r="AA14">
        <f>参加申込書Ａ!$C$14</f>
        <v>0</v>
      </c>
      <c r="AB14">
        <f>参加申込書Ａ!$D$14</f>
        <v>0</v>
      </c>
    </row>
    <row r="15" spans="1:28">
      <c r="A15">
        <f>参加申込書Ｂ!A18</f>
        <v>0</v>
      </c>
      <c r="B15">
        <f>参加申込書Ｂ!B18</f>
        <v>0</v>
      </c>
      <c r="C15">
        <f>参加申込書Ｂ!C18</f>
        <v>0</v>
      </c>
      <c r="D15">
        <f>参加申込書Ｂ!D18</f>
        <v>0</v>
      </c>
      <c r="E15">
        <f>参加申込書Ｂ!E18</f>
        <v>0</v>
      </c>
      <c r="F15">
        <f>参加申込書Ｂ!F18</f>
        <v>0</v>
      </c>
      <c r="G15">
        <f>参加申込書Ｂ!G18</f>
        <v>0</v>
      </c>
      <c r="H15">
        <f>参加申込書Ｂ!H18</f>
        <v>0</v>
      </c>
      <c r="I15">
        <f>参加申込書Ｂ!I18</f>
        <v>0</v>
      </c>
      <c r="J15">
        <f>参加申込書Ｂ!J18</f>
        <v>0</v>
      </c>
      <c r="K15">
        <f>参加申込書Ｂ!K18</f>
        <v>0</v>
      </c>
      <c r="L15">
        <f>参加申込書Ｂ!L18</f>
        <v>0</v>
      </c>
      <c r="M15">
        <f>参加申込書Ｂ!M18</f>
        <v>0</v>
      </c>
      <c r="N15" t="str">
        <f>出品票作成!$B$7</f>
        <v>選択</v>
      </c>
      <c r="O15">
        <f>参加申込書Ａ!$E$1</f>
        <v>0</v>
      </c>
      <c r="P15" t="str">
        <f>参加申込書Ａ!$B$6</f>
        <v>選択してください</v>
      </c>
      <c r="Q15" t="str">
        <f>参加申込書Ａ!$B$9</f>
        <v>自動入力（上書入力可）</v>
      </c>
      <c r="R15" t="str">
        <f>参加申込書Ａ!$D$9</f>
        <v>自動入力（上書入力可）</v>
      </c>
      <c r="S15">
        <f>参加申込書Ａ!$B$8</f>
        <v>0</v>
      </c>
      <c r="T15">
        <f>参加申込書Ａ!$B$12</f>
        <v>0</v>
      </c>
      <c r="U15">
        <f>参加申込書Ａ!$C$12</f>
        <v>0</v>
      </c>
      <c r="V15">
        <f>参加申込書Ａ!$D$12</f>
        <v>0</v>
      </c>
      <c r="W15">
        <f>参加申込書Ａ!$B$13</f>
        <v>0</v>
      </c>
      <c r="X15">
        <f>参加申込書Ａ!$C$13</f>
        <v>0</v>
      </c>
      <c r="Y15">
        <f>参加申込書Ａ!$D$13</f>
        <v>0</v>
      </c>
      <c r="Z15">
        <f>参加申込書Ａ!$B$14</f>
        <v>0</v>
      </c>
      <c r="AA15">
        <f>参加申込書Ａ!$C$14</f>
        <v>0</v>
      </c>
      <c r="AB15">
        <f>参加申込書Ａ!$D$14</f>
        <v>0</v>
      </c>
    </row>
    <row r="16" spans="1:28">
      <c r="A16">
        <f>参加申込書Ｂ!A19</f>
        <v>0</v>
      </c>
      <c r="B16">
        <f>参加申込書Ｂ!B19</f>
        <v>0</v>
      </c>
      <c r="C16">
        <f>参加申込書Ｂ!C19</f>
        <v>0</v>
      </c>
      <c r="D16">
        <f>参加申込書Ｂ!D19</f>
        <v>0</v>
      </c>
      <c r="E16">
        <f>参加申込書Ｂ!E19</f>
        <v>0</v>
      </c>
      <c r="F16">
        <f>参加申込書Ｂ!F19</f>
        <v>0</v>
      </c>
      <c r="G16">
        <f>参加申込書Ｂ!G19</f>
        <v>0</v>
      </c>
      <c r="H16">
        <f>参加申込書Ｂ!H19</f>
        <v>0</v>
      </c>
      <c r="I16">
        <f>参加申込書Ｂ!I19</f>
        <v>0</v>
      </c>
      <c r="J16">
        <f>参加申込書Ｂ!J19</f>
        <v>0</v>
      </c>
      <c r="K16">
        <f>参加申込書Ｂ!K19</f>
        <v>0</v>
      </c>
      <c r="L16">
        <f>参加申込書Ｂ!L19</f>
        <v>0</v>
      </c>
      <c r="M16">
        <f>参加申込書Ｂ!M19</f>
        <v>0</v>
      </c>
      <c r="N16" t="str">
        <f>出品票作成!$B$7</f>
        <v>選択</v>
      </c>
      <c r="O16">
        <f>参加申込書Ａ!$E$1</f>
        <v>0</v>
      </c>
      <c r="P16" t="str">
        <f>参加申込書Ａ!$B$6</f>
        <v>選択してください</v>
      </c>
      <c r="Q16" t="str">
        <f>参加申込書Ａ!$B$9</f>
        <v>自動入力（上書入力可）</v>
      </c>
      <c r="R16" t="str">
        <f>参加申込書Ａ!$D$9</f>
        <v>自動入力（上書入力可）</v>
      </c>
      <c r="S16">
        <f>参加申込書Ａ!$B$8</f>
        <v>0</v>
      </c>
      <c r="T16">
        <f>参加申込書Ａ!$B$12</f>
        <v>0</v>
      </c>
      <c r="U16">
        <f>参加申込書Ａ!$C$12</f>
        <v>0</v>
      </c>
      <c r="V16">
        <f>参加申込書Ａ!$D$12</f>
        <v>0</v>
      </c>
      <c r="W16">
        <f>参加申込書Ａ!$B$13</f>
        <v>0</v>
      </c>
      <c r="X16">
        <f>参加申込書Ａ!$C$13</f>
        <v>0</v>
      </c>
      <c r="Y16">
        <f>参加申込書Ａ!$D$13</f>
        <v>0</v>
      </c>
      <c r="Z16">
        <f>参加申込書Ａ!$B$14</f>
        <v>0</v>
      </c>
      <c r="AA16">
        <f>参加申込書Ａ!$C$14</f>
        <v>0</v>
      </c>
      <c r="AB16">
        <f>参加申込書Ａ!$D$14</f>
        <v>0</v>
      </c>
    </row>
    <row r="17" spans="1:28">
      <c r="A17">
        <f>参加申込書Ｂ!A20</f>
        <v>0</v>
      </c>
      <c r="B17">
        <f>参加申込書Ｂ!B20</f>
        <v>0</v>
      </c>
      <c r="C17">
        <f>参加申込書Ｂ!C20</f>
        <v>0</v>
      </c>
      <c r="D17">
        <f>参加申込書Ｂ!D20</f>
        <v>0</v>
      </c>
      <c r="E17">
        <f>参加申込書Ｂ!E20</f>
        <v>0</v>
      </c>
      <c r="F17">
        <f>参加申込書Ｂ!F20</f>
        <v>0</v>
      </c>
      <c r="G17">
        <f>参加申込書Ｂ!G20</f>
        <v>0</v>
      </c>
      <c r="H17">
        <f>参加申込書Ｂ!H20</f>
        <v>0</v>
      </c>
      <c r="I17">
        <f>参加申込書Ｂ!I20</f>
        <v>0</v>
      </c>
      <c r="J17">
        <f>参加申込書Ｂ!J20</f>
        <v>0</v>
      </c>
      <c r="K17">
        <f>参加申込書Ｂ!K20</f>
        <v>0</v>
      </c>
      <c r="L17">
        <f>参加申込書Ｂ!L20</f>
        <v>0</v>
      </c>
      <c r="M17">
        <f>参加申込書Ｂ!M20</f>
        <v>0</v>
      </c>
      <c r="N17" t="str">
        <f>出品票作成!$B$7</f>
        <v>選択</v>
      </c>
      <c r="O17">
        <f>参加申込書Ａ!$E$1</f>
        <v>0</v>
      </c>
      <c r="P17" t="str">
        <f>参加申込書Ａ!$B$6</f>
        <v>選択してください</v>
      </c>
      <c r="Q17" t="str">
        <f>参加申込書Ａ!$B$9</f>
        <v>自動入力（上書入力可）</v>
      </c>
      <c r="R17" t="str">
        <f>参加申込書Ａ!$D$9</f>
        <v>自動入力（上書入力可）</v>
      </c>
      <c r="S17">
        <f>参加申込書Ａ!$B$8</f>
        <v>0</v>
      </c>
      <c r="T17">
        <f>参加申込書Ａ!$B$12</f>
        <v>0</v>
      </c>
      <c r="U17">
        <f>参加申込書Ａ!$C$12</f>
        <v>0</v>
      </c>
      <c r="V17">
        <f>参加申込書Ａ!$D$12</f>
        <v>0</v>
      </c>
      <c r="W17">
        <f>参加申込書Ａ!$B$13</f>
        <v>0</v>
      </c>
      <c r="X17">
        <f>参加申込書Ａ!$C$13</f>
        <v>0</v>
      </c>
      <c r="Y17">
        <f>参加申込書Ａ!$D$13</f>
        <v>0</v>
      </c>
      <c r="Z17">
        <f>参加申込書Ａ!$B$14</f>
        <v>0</v>
      </c>
      <c r="AA17">
        <f>参加申込書Ａ!$C$14</f>
        <v>0</v>
      </c>
      <c r="AB17">
        <f>参加申込書Ａ!$D$14</f>
        <v>0</v>
      </c>
    </row>
    <row r="18" spans="1:28">
      <c r="A18">
        <f>参加申込書Ｂ!A21</f>
        <v>0</v>
      </c>
      <c r="B18">
        <f>参加申込書Ｂ!B21</f>
        <v>0</v>
      </c>
      <c r="C18">
        <f>参加申込書Ｂ!C21</f>
        <v>0</v>
      </c>
      <c r="D18">
        <f>参加申込書Ｂ!D21</f>
        <v>0</v>
      </c>
      <c r="E18">
        <f>参加申込書Ｂ!E21</f>
        <v>0</v>
      </c>
      <c r="F18">
        <f>参加申込書Ｂ!F21</f>
        <v>0</v>
      </c>
      <c r="G18">
        <f>参加申込書Ｂ!G21</f>
        <v>0</v>
      </c>
      <c r="H18">
        <f>参加申込書Ｂ!H21</f>
        <v>0</v>
      </c>
      <c r="I18">
        <f>参加申込書Ｂ!I21</f>
        <v>0</v>
      </c>
      <c r="J18">
        <f>参加申込書Ｂ!J21</f>
        <v>0</v>
      </c>
      <c r="K18">
        <f>参加申込書Ｂ!K21</f>
        <v>0</v>
      </c>
      <c r="L18">
        <f>参加申込書Ｂ!L21</f>
        <v>0</v>
      </c>
      <c r="M18">
        <f>参加申込書Ｂ!M21</f>
        <v>0</v>
      </c>
      <c r="N18" t="str">
        <f>出品票作成!$B$7</f>
        <v>選択</v>
      </c>
      <c r="O18">
        <f>参加申込書Ａ!$E$1</f>
        <v>0</v>
      </c>
      <c r="P18" t="str">
        <f>参加申込書Ａ!$B$6</f>
        <v>選択してください</v>
      </c>
      <c r="Q18" t="str">
        <f>参加申込書Ａ!$B$9</f>
        <v>自動入力（上書入力可）</v>
      </c>
      <c r="R18" t="str">
        <f>参加申込書Ａ!$D$9</f>
        <v>自動入力（上書入力可）</v>
      </c>
      <c r="S18">
        <f>参加申込書Ａ!$B$8</f>
        <v>0</v>
      </c>
      <c r="T18">
        <f>参加申込書Ａ!$B$12</f>
        <v>0</v>
      </c>
      <c r="U18">
        <f>参加申込書Ａ!$C$12</f>
        <v>0</v>
      </c>
      <c r="V18">
        <f>参加申込書Ａ!$D$12</f>
        <v>0</v>
      </c>
      <c r="W18">
        <f>参加申込書Ａ!$B$13</f>
        <v>0</v>
      </c>
      <c r="X18">
        <f>参加申込書Ａ!$C$13</f>
        <v>0</v>
      </c>
      <c r="Y18">
        <f>参加申込書Ａ!$D$13</f>
        <v>0</v>
      </c>
      <c r="Z18">
        <f>参加申込書Ａ!$B$14</f>
        <v>0</v>
      </c>
      <c r="AA18">
        <f>参加申込書Ａ!$C$14</f>
        <v>0</v>
      </c>
      <c r="AB18">
        <f>参加申込書Ａ!$D$14</f>
        <v>0</v>
      </c>
    </row>
    <row r="19" spans="1:28">
      <c r="A19">
        <f>参加申込書Ｂ!A22</f>
        <v>0</v>
      </c>
      <c r="B19">
        <f>参加申込書Ｂ!B22</f>
        <v>0</v>
      </c>
      <c r="C19">
        <f>参加申込書Ｂ!C22</f>
        <v>0</v>
      </c>
      <c r="D19">
        <f>参加申込書Ｂ!D22</f>
        <v>0</v>
      </c>
      <c r="E19">
        <f>参加申込書Ｂ!E22</f>
        <v>0</v>
      </c>
      <c r="F19">
        <f>参加申込書Ｂ!F22</f>
        <v>0</v>
      </c>
      <c r="G19">
        <f>参加申込書Ｂ!G22</f>
        <v>0</v>
      </c>
      <c r="H19">
        <f>参加申込書Ｂ!H22</f>
        <v>0</v>
      </c>
      <c r="I19">
        <f>参加申込書Ｂ!I22</f>
        <v>0</v>
      </c>
      <c r="J19">
        <f>参加申込書Ｂ!J22</f>
        <v>0</v>
      </c>
      <c r="K19">
        <f>参加申込書Ｂ!K22</f>
        <v>0</v>
      </c>
      <c r="L19">
        <f>参加申込書Ｂ!L22</f>
        <v>0</v>
      </c>
      <c r="M19">
        <f>参加申込書Ｂ!M22</f>
        <v>0</v>
      </c>
      <c r="N19" t="str">
        <f>出品票作成!$B$7</f>
        <v>選択</v>
      </c>
      <c r="O19">
        <f>参加申込書Ａ!$E$1</f>
        <v>0</v>
      </c>
      <c r="P19" t="str">
        <f>参加申込書Ａ!$B$6</f>
        <v>選択してください</v>
      </c>
      <c r="Q19" t="str">
        <f>参加申込書Ａ!$B$9</f>
        <v>自動入力（上書入力可）</v>
      </c>
      <c r="R19" t="str">
        <f>参加申込書Ａ!$D$9</f>
        <v>自動入力（上書入力可）</v>
      </c>
      <c r="S19">
        <f>参加申込書Ａ!$B$8</f>
        <v>0</v>
      </c>
      <c r="T19">
        <f>参加申込書Ａ!$B$12</f>
        <v>0</v>
      </c>
      <c r="U19">
        <f>参加申込書Ａ!$C$12</f>
        <v>0</v>
      </c>
      <c r="V19">
        <f>参加申込書Ａ!$D$12</f>
        <v>0</v>
      </c>
      <c r="W19">
        <f>参加申込書Ａ!$B$13</f>
        <v>0</v>
      </c>
      <c r="X19">
        <f>参加申込書Ａ!$C$13</f>
        <v>0</v>
      </c>
      <c r="Y19">
        <f>参加申込書Ａ!$D$13</f>
        <v>0</v>
      </c>
      <c r="Z19">
        <f>参加申込書Ａ!$B$14</f>
        <v>0</v>
      </c>
      <c r="AA19">
        <f>参加申込書Ａ!$C$14</f>
        <v>0</v>
      </c>
      <c r="AB19">
        <f>参加申込書Ａ!$D$14</f>
        <v>0</v>
      </c>
    </row>
    <row r="20" spans="1:28">
      <c r="A20">
        <f>参加申込書Ｂ!A23</f>
        <v>0</v>
      </c>
      <c r="B20">
        <f>参加申込書Ｂ!B23</f>
        <v>0</v>
      </c>
      <c r="C20">
        <f>参加申込書Ｂ!C23</f>
        <v>0</v>
      </c>
      <c r="D20">
        <f>参加申込書Ｂ!D23</f>
        <v>0</v>
      </c>
      <c r="E20">
        <f>参加申込書Ｂ!E23</f>
        <v>0</v>
      </c>
      <c r="F20">
        <f>参加申込書Ｂ!F23</f>
        <v>0</v>
      </c>
      <c r="G20">
        <f>参加申込書Ｂ!G23</f>
        <v>0</v>
      </c>
      <c r="H20">
        <f>参加申込書Ｂ!H23</f>
        <v>0</v>
      </c>
      <c r="I20">
        <f>参加申込書Ｂ!I23</f>
        <v>0</v>
      </c>
      <c r="J20">
        <f>参加申込書Ｂ!J23</f>
        <v>0</v>
      </c>
      <c r="K20">
        <f>参加申込書Ｂ!K23</f>
        <v>0</v>
      </c>
      <c r="L20">
        <f>参加申込書Ｂ!L23</f>
        <v>0</v>
      </c>
      <c r="M20">
        <f>参加申込書Ｂ!M23</f>
        <v>0</v>
      </c>
      <c r="N20" t="str">
        <f>出品票作成!$B$7</f>
        <v>選択</v>
      </c>
      <c r="O20">
        <f>参加申込書Ａ!$E$1</f>
        <v>0</v>
      </c>
      <c r="P20" t="str">
        <f>参加申込書Ａ!$B$6</f>
        <v>選択してください</v>
      </c>
      <c r="Q20" t="str">
        <f>参加申込書Ａ!$B$9</f>
        <v>自動入力（上書入力可）</v>
      </c>
      <c r="R20" t="str">
        <f>参加申込書Ａ!$D$9</f>
        <v>自動入力（上書入力可）</v>
      </c>
      <c r="S20">
        <f>参加申込書Ａ!$B$8</f>
        <v>0</v>
      </c>
      <c r="T20">
        <f>参加申込書Ａ!$B$12</f>
        <v>0</v>
      </c>
      <c r="U20">
        <f>参加申込書Ａ!$C$12</f>
        <v>0</v>
      </c>
      <c r="V20">
        <f>参加申込書Ａ!$D$12</f>
        <v>0</v>
      </c>
      <c r="W20">
        <f>参加申込書Ａ!$B$13</f>
        <v>0</v>
      </c>
      <c r="X20">
        <f>参加申込書Ａ!$C$13</f>
        <v>0</v>
      </c>
      <c r="Y20">
        <f>参加申込書Ａ!$D$13</f>
        <v>0</v>
      </c>
      <c r="Z20">
        <f>参加申込書Ａ!$B$14</f>
        <v>0</v>
      </c>
      <c r="AA20">
        <f>参加申込書Ａ!$C$14</f>
        <v>0</v>
      </c>
      <c r="AB20">
        <f>参加申込書Ａ!$D$14</f>
        <v>0</v>
      </c>
    </row>
    <row r="21" spans="1:28">
      <c r="A21">
        <f>参加申込書Ｂ!A24</f>
        <v>0</v>
      </c>
      <c r="B21">
        <f>参加申込書Ｂ!B24</f>
        <v>0</v>
      </c>
      <c r="C21">
        <f>参加申込書Ｂ!C24</f>
        <v>0</v>
      </c>
      <c r="D21">
        <f>参加申込書Ｂ!D24</f>
        <v>0</v>
      </c>
      <c r="E21">
        <f>参加申込書Ｂ!E24</f>
        <v>0</v>
      </c>
      <c r="F21">
        <f>参加申込書Ｂ!F24</f>
        <v>0</v>
      </c>
      <c r="G21">
        <f>参加申込書Ｂ!G24</f>
        <v>0</v>
      </c>
      <c r="H21">
        <f>参加申込書Ｂ!H24</f>
        <v>0</v>
      </c>
      <c r="I21">
        <f>参加申込書Ｂ!I24</f>
        <v>0</v>
      </c>
      <c r="J21">
        <f>参加申込書Ｂ!J24</f>
        <v>0</v>
      </c>
      <c r="K21">
        <f>参加申込書Ｂ!K24</f>
        <v>0</v>
      </c>
      <c r="L21">
        <f>参加申込書Ｂ!L24</f>
        <v>0</v>
      </c>
      <c r="M21">
        <f>参加申込書Ｂ!M24</f>
        <v>0</v>
      </c>
      <c r="N21" t="str">
        <f>出品票作成!$B$7</f>
        <v>選択</v>
      </c>
      <c r="O21">
        <f>参加申込書Ａ!$E$1</f>
        <v>0</v>
      </c>
      <c r="P21" t="str">
        <f>参加申込書Ａ!$B$6</f>
        <v>選択してください</v>
      </c>
      <c r="Q21" t="str">
        <f>参加申込書Ａ!$B$9</f>
        <v>自動入力（上書入力可）</v>
      </c>
      <c r="R21" t="str">
        <f>参加申込書Ａ!$D$9</f>
        <v>自動入力（上書入力可）</v>
      </c>
      <c r="S21">
        <f>参加申込書Ａ!$B$8</f>
        <v>0</v>
      </c>
      <c r="T21">
        <f>参加申込書Ａ!$B$12</f>
        <v>0</v>
      </c>
      <c r="U21">
        <f>参加申込書Ａ!$C$12</f>
        <v>0</v>
      </c>
      <c r="V21">
        <f>参加申込書Ａ!$D$12</f>
        <v>0</v>
      </c>
      <c r="W21">
        <f>参加申込書Ａ!$B$13</f>
        <v>0</v>
      </c>
      <c r="X21">
        <f>参加申込書Ａ!$C$13</f>
        <v>0</v>
      </c>
      <c r="Y21">
        <f>参加申込書Ａ!$D$13</f>
        <v>0</v>
      </c>
      <c r="Z21">
        <f>参加申込書Ａ!$B$14</f>
        <v>0</v>
      </c>
      <c r="AA21">
        <f>参加申込書Ａ!$C$14</f>
        <v>0</v>
      </c>
      <c r="AB21">
        <f>参加申込書Ａ!$D$14</f>
        <v>0</v>
      </c>
    </row>
    <row r="22" spans="1:28">
      <c r="A22">
        <f>参加申込書Ｂ!A25</f>
        <v>0</v>
      </c>
      <c r="B22">
        <f>参加申込書Ｂ!B25</f>
        <v>0</v>
      </c>
      <c r="C22">
        <f>参加申込書Ｂ!C25</f>
        <v>0</v>
      </c>
      <c r="D22">
        <f>参加申込書Ｂ!D25</f>
        <v>0</v>
      </c>
      <c r="E22">
        <f>参加申込書Ｂ!E25</f>
        <v>0</v>
      </c>
      <c r="F22">
        <f>参加申込書Ｂ!F25</f>
        <v>0</v>
      </c>
      <c r="G22">
        <f>参加申込書Ｂ!G25</f>
        <v>0</v>
      </c>
      <c r="H22">
        <f>参加申込書Ｂ!H25</f>
        <v>0</v>
      </c>
      <c r="I22">
        <f>参加申込書Ｂ!I25</f>
        <v>0</v>
      </c>
      <c r="J22">
        <f>参加申込書Ｂ!J25</f>
        <v>0</v>
      </c>
      <c r="K22">
        <f>参加申込書Ｂ!K25</f>
        <v>0</v>
      </c>
      <c r="L22">
        <f>参加申込書Ｂ!L25</f>
        <v>0</v>
      </c>
      <c r="M22">
        <f>参加申込書Ｂ!M25</f>
        <v>0</v>
      </c>
      <c r="N22" t="str">
        <f>出品票作成!$B$7</f>
        <v>選択</v>
      </c>
      <c r="O22">
        <f>参加申込書Ａ!$E$1</f>
        <v>0</v>
      </c>
      <c r="P22" t="str">
        <f>参加申込書Ａ!$B$6</f>
        <v>選択してください</v>
      </c>
      <c r="Q22" t="str">
        <f>参加申込書Ａ!$B$9</f>
        <v>自動入力（上書入力可）</v>
      </c>
      <c r="R22" t="str">
        <f>参加申込書Ａ!$D$9</f>
        <v>自動入力（上書入力可）</v>
      </c>
      <c r="S22">
        <f>参加申込書Ａ!$B$8</f>
        <v>0</v>
      </c>
      <c r="T22">
        <f>参加申込書Ａ!$B$12</f>
        <v>0</v>
      </c>
      <c r="U22">
        <f>参加申込書Ａ!$C$12</f>
        <v>0</v>
      </c>
      <c r="V22">
        <f>参加申込書Ａ!$D$12</f>
        <v>0</v>
      </c>
      <c r="W22">
        <f>参加申込書Ａ!$B$13</f>
        <v>0</v>
      </c>
      <c r="X22">
        <f>参加申込書Ａ!$C$13</f>
        <v>0</v>
      </c>
      <c r="Y22">
        <f>参加申込書Ａ!$D$13</f>
        <v>0</v>
      </c>
      <c r="Z22">
        <f>参加申込書Ａ!$B$14</f>
        <v>0</v>
      </c>
      <c r="AA22">
        <f>参加申込書Ａ!$C$14</f>
        <v>0</v>
      </c>
      <c r="AB22">
        <f>参加申込書Ａ!$D$14</f>
        <v>0</v>
      </c>
    </row>
    <row r="23" spans="1:28">
      <c r="A23">
        <f>参加申込書Ｂ!A26</f>
        <v>0</v>
      </c>
      <c r="B23">
        <f>参加申込書Ｂ!B26</f>
        <v>0</v>
      </c>
      <c r="C23">
        <f>参加申込書Ｂ!C26</f>
        <v>0</v>
      </c>
      <c r="D23">
        <f>参加申込書Ｂ!D26</f>
        <v>0</v>
      </c>
      <c r="E23">
        <f>参加申込書Ｂ!E26</f>
        <v>0</v>
      </c>
      <c r="F23">
        <f>参加申込書Ｂ!F26</f>
        <v>0</v>
      </c>
      <c r="G23">
        <f>参加申込書Ｂ!G26</f>
        <v>0</v>
      </c>
      <c r="H23">
        <f>参加申込書Ｂ!H26</f>
        <v>0</v>
      </c>
      <c r="I23">
        <f>参加申込書Ｂ!I26</f>
        <v>0</v>
      </c>
      <c r="J23">
        <f>参加申込書Ｂ!J26</f>
        <v>0</v>
      </c>
      <c r="K23">
        <f>参加申込書Ｂ!K26</f>
        <v>0</v>
      </c>
      <c r="L23">
        <f>参加申込書Ｂ!L26</f>
        <v>0</v>
      </c>
      <c r="M23">
        <f>参加申込書Ｂ!M26</f>
        <v>0</v>
      </c>
      <c r="N23" t="str">
        <f>出品票作成!$B$7</f>
        <v>選択</v>
      </c>
      <c r="O23">
        <f>参加申込書Ａ!$E$1</f>
        <v>0</v>
      </c>
      <c r="P23" t="str">
        <f>参加申込書Ａ!$B$6</f>
        <v>選択してください</v>
      </c>
      <c r="Q23" t="str">
        <f>参加申込書Ａ!$B$9</f>
        <v>自動入力（上書入力可）</v>
      </c>
      <c r="R23" t="str">
        <f>参加申込書Ａ!$D$9</f>
        <v>自動入力（上書入力可）</v>
      </c>
      <c r="S23">
        <f>参加申込書Ａ!$B$8</f>
        <v>0</v>
      </c>
      <c r="T23">
        <f>参加申込書Ａ!$B$12</f>
        <v>0</v>
      </c>
      <c r="U23">
        <f>参加申込書Ａ!$C$12</f>
        <v>0</v>
      </c>
      <c r="V23">
        <f>参加申込書Ａ!$D$12</f>
        <v>0</v>
      </c>
      <c r="W23">
        <f>参加申込書Ａ!$B$13</f>
        <v>0</v>
      </c>
      <c r="X23">
        <f>参加申込書Ａ!$C$13</f>
        <v>0</v>
      </c>
      <c r="Y23">
        <f>参加申込書Ａ!$D$13</f>
        <v>0</v>
      </c>
      <c r="Z23">
        <f>参加申込書Ａ!$B$14</f>
        <v>0</v>
      </c>
      <c r="AA23">
        <f>参加申込書Ａ!$C$14</f>
        <v>0</v>
      </c>
      <c r="AB23">
        <f>参加申込書Ａ!$D$14</f>
        <v>0</v>
      </c>
    </row>
    <row r="24" spans="1:28">
      <c r="A24">
        <f>参加申込書Ｂ!A27</f>
        <v>0</v>
      </c>
      <c r="B24">
        <f>参加申込書Ｂ!B27</f>
        <v>0</v>
      </c>
      <c r="C24">
        <f>参加申込書Ｂ!C27</f>
        <v>0</v>
      </c>
      <c r="D24">
        <f>参加申込書Ｂ!D27</f>
        <v>0</v>
      </c>
      <c r="E24">
        <f>参加申込書Ｂ!E27</f>
        <v>0</v>
      </c>
      <c r="F24">
        <f>参加申込書Ｂ!F27</f>
        <v>0</v>
      </c>
      <c r="G24">
        <f>参加申込書Ｂ!G27</f>
        <v>0</v>
      </c>
      <c r="H24">
        <f>参加申込書Ｂ!H27</f>
        <v>0</v>
      </c>
      <c r="I24">
        <f>参加申込書Ｂ!I27</f>
        <v>0</v>
      </c>
      <c r="J24">
        <f>参加申込書Ｂ!J27</f>
        <v>0</v>
      </c>
      <c r="K24">
        <f>参加申込書Ｂ!K27</f>
        <v>0</v>
      </c>
      <c r="L24">
        <f>参加申込書Ｂ!L27</f>
        <v>0</v>
      </c>
      <c r="M24">
        <f>参加申込書Ｂ!M27</f>
        <v>0</v>
      </c>
      <c r="N24" t="str">
        <f>出品票作成!$B$7</f>
        <v>選択</v>
      </c>
      <c r="O24">
        <f>参加申込書Ａ!$E$1</f>
        <v>0</v>
      </c>
      <c r="P24" t="str">
        <f>参加申込書Ａ!$B$6</f>
        <v>選択してください</v>
      </c>
      <c r="Q24" t="str">
        <f>参加申込書Ａ!$B$9</f>
        <v>自動入力（上書入力可）</v>
      </c>
      <c r="R24" t="str">
        <f>参加申込書Ａ!$D$9</f>
        <v>自動入力（上書入力可）</v>
      </c>
      <c r="S24">
        <f>参加申込書Ａ!$B$8</f>
        <v>0</v>
      </c>
      <c r="T24">
        <f>参加申込書Ａ!$B$12</f>
        <v>0</v>
      </c>
      <c r="U24">
        <f>参加申込書Ａ!$C$12</f>
        <v>0</v>
      </c>
      <c r="V24">
        <f>参加申込書Ａ!$D$12</f>
        <v>0</v>
      </c>
      <c r="W24">
        <f>参加申込書Ａ!$B$13</f>
        <v>0</v>
      </c>
      <c r="X24">
        <f>参加申込書Ａ!$C$13</f>
        <v>0</v>
      </c>
      <c r="Y24">
        <f>参加申込書Ａ!$D$13</f>
        <v>0</v>
      </c>
      <c r="Z24">
        <f>参加申込書Ａ!$B$14</f>
        <v>0</v>
      </c>
      <c r="AA24">
        <f>参加申込書Ａ!$C$14</f>
        <v>0</v>
      </c>
      <c r="AB24">
        <f>参加申込書Ａ!$D$14</f>
        <v>0</v>
      </c>
    </row>
    <row r="25" spans="1:28">
      <c r="A25">
        <f>参加申込書Ｂ!A28</f>
        <v>0</v>
      </c>
      <c r="B25">
        <f>参加申込書Ｂ!B28</f>
        <v>0</v>
      </c>
      <c r="C25">
        <f>参加申込書Ｂ!C28</f>
        <v>0</v>
      </c>
      <c r="D25">
        <f>参加申込書Ｂ!D28</f>
        <v>0</v>
      </c>
      <c r="E25">
        <f>参加申込書Ｂ!E28</f>
        <v>0</v>
      </c>
      <c r="F25">
        <f>参加申込書Ｂ!F28</f>
        <v>0</v>
      </c>
      <c r="G25">
        <f>参加申込書Ｂ!G28</f>
        <v>0</v>
      </c>
      <c r="H25">
        <f>参加申込書Ｂ!H28</f>
        <v>0</v>
      </c>
      <c r="I25">
        <f>参加申込書Ｂ!I28</f>
        <v>0</v>
      </c>
      <c r="J25">
        <f>参加申込書Ｂ!J28</f>
        <v>0</v>
      </c>
      <c r="K25">
        <f>参加申込書Ｂ!K28</f>
        <v>0</v>
      </c>
      <c r="L25">
        <f>参加申込書Ｂ!L28</f>
        <v>0</v>
      </c>
      <c r="M25">
        <f>参加申込書Ｂ!M28</f>
        <v>0</v>
      </c>
      <c r="N25" t="str">
        <f>出品票作成!$B$7</f>
        <v>選択</v>
      </c>
      <c r="O25">
        <f>参加申込書Ａ!$E$1</f>
        <v>0</v>
      </c>
      <c r="P25" t="str">
        <f>参加申込書Ａ!$B$6</f>
        <v>選択してください</v>
      </c>
      <c r="Q25" t="str">
        <f>参加申込書Ａ!$B$9</f>
        <v>自動入力（上書入力可）</v>
      </c>
      <c r="R25" t="str">
        <f>参加申込書Ａ!$D$9</f>
        <v>自動入力（上書入力可）</v>
      </c>
      <c r="S25">
        <f>参加申込書Ａ!$B$8</f>
        <v>0</v>
      </c>
      <c r="T25">
        <f>参加申込書Ａ!$B$12</f>
        <v>0</v>
      </c>
      <c r="U25">
        <f>参加申込書Ａ!$C$12</f>
        <v>0</v>
      </c>
      <c r="V25">
        <f>参加申込書Ａ!$D$12</f>
        <v>0</v>
      </c>
      <c r="W25">
        <f>参加申込書Ａ!$B$13</f>
        <v>0</v>
      </c>
      <c r="X25">
        <f>参加申込書Ａ!$C$13</f>
        <v>0</v>
      </c>
      <c r="Y25">
        <f>参加申込書Ａ!$D$13</f>
        <v>0</v>
      </c>
      <c r="Z25">
        <f>参加申込書Ａ!$B$14</f>
        <v>0</v>
      </c>
      <c r="AA25">
        <f>参加申込書Ａ!$C$14</f>
        <v>0</v>
      </c>
      <c r="AB25">
        <f>参加申込書Ａ!$D$14</f>
        <v>0</v>
      </c>
    </row>
    <row r="26" spans="1:28">
      <c r="A26">
        <f>参加申込書Ｂ!A29</f>
        <v>0</v>
      </c>
      <c r="B26">
        <f>参加申込書Ｂ!B29</f>
        <v>0</v>
      </c>
      <c r="C26">
        <f>参加申込書Ｂ!C29</f>
        <v>0</v>
      </c>
      <c r="D26">
        <f>参加申込書Ｂ!D29</f>
        <v>0</v>
      </c>
      <c r="E26">
        <f>参加申込書Ｂ!E29</f>
        <v>0</v>
      </c>
      <c r="F26">
        <f>参加申込書Ｂ!F29</f>
        <v>0</v>
      </c>
      <c r="G26">
        <f>参加申込書Ｂ!G29</f>
        <v>0</v>
      </c>
      <c r="H26">
        <f>参加申込書Ｂ!H29</f>
        <v>0</v>
      </c>
      <c r="I26">
        <f>参加申込書Ｂ!I29</f>
        <v>0</v>
      </c>
      <c r="J26">
        <f>参加申込書Ｂ!J29</f>
        <v>0</v>
      </c>
      <c r="K26">
        <f>参加申込書Ｂ!K29</f>
        <v>0</v>
      </c>
      <c r="L26">
        <f>参加申込書Ｂ!L29</f>
        <v>0</v>
      </c>
      <c r="M26">
        <f>参加申込書Ｂ!M29</f>
        <v>0</v>
      </c>
      <c r="N26" t="str">
        <f>出品票作成!$B$7</f>
        <v>選択</v>
      </c>
      <c r="O26">
        <f>参加申込書Ａ!$E$1</f>
        <v>0</v>
      </c>
      <c r="P26" t="str">
        <f>参加申込書Ａ!$B$6</f>
        <v>選択してください</v>
      </c>
      <c r="Q26" t="str">
        <f>参加申込書Ａ!$B$9</f>
        <v>自動入力（上書入力可）</v>
      </c>
      <c r="R26" t="str">
        <f>参加申込書Ａ!$D$9</f>
        <v>自動入力（上書入力可）</v>
      </c>
      <c r="S26">
        <f>参加申込書Ａ!$B$8</f>
        <v>0</v>
      </c>
      <c r="T26">
        <f>参加申込書Ａ!$B$12</f>
        <v>0</v>
      </c>
      <c r="U26">
        <f>参加申込書Ａ!$C$12</f>
        <v>0</v>
      </c>
      <c r="V26">
        <f>参加申込書Ａ!$D$12</f>
        <v>0</v>
      </c>
      <c r="W26">
        <f>参加申込書Ａ!$B$13</f>
        <v>0</v>
      </c>
      <c r="X26">
        <f>参加申込書Ａ!$C$13</f>
        <v>0</v>
      </c>
      <c r="Y26">
        <f>参加申込書Ａ!$D$13</f>
        <v>0</v>
      </c>
      <c r="Z26">
        <f>参加申込書Ａ!$B$14</f>
        <v>0</v>
      </c>
      <c r="AA26">
        <f>参加申込書Ａ!$C$14</f>
        <v>0</v>
      </c>
      <c r="AB26">
        <f>参加申込書Ａ!$D$14</f>
        <v>0</v>
      </c>
    </row>
    <row r="27" spans="1:28">
      <c r="A27">
        <f>参加申込書Ｂ!A30</f>
        <v>0</v>
      </c>
      <c r="B27">
        <f>参加申込書Ｂ!B30</f>
        <v>0</v>
      </c>
      <c r="C27">
        <f>参加申込書Ｂ!C30</f>
        <v>0</v>
      </c>
      <c r="D27">
        <f>参加申込書Ｂ!D30</f>
        <v>0</v>
      </c>
      <c r="E27">
        <f>参加申込書Ｂ!E30</f>
        <v>0</v>
      </c>
      <c r="F27">
        <f>参加申込書Ｂ!F30</f>
        <v>0</v>
      </c>
      <c r="G27">
        <f>参加申込書Ｂ!G30</f>
        <v>0</v>
      </c>
      <c r="H27">
        <f>参加申込書Ｂ!H30</f>
        <v>0</v>
      </c>
      <c r="I27">
        <f>参加申込書Ｂ!I30</f>
        <v>0</v>
      </c>
      <c r="J27">
        <f>参加申込書Ｂ!J30</f>
        <v>0</v>
      </c>
      <c r="K27">
        <f>参加申込書Ｂ!K30</f>
        <v>0</v>
      </c>
      <c r="L27">
        <f>参加申込書Ｂ!L30</f>
        <v>0</v>
      </c>
      <c r="M27">
        <f>参加申込書Ｂ!M30</f>
        <v>0</v>
      </c>
      <c r="N27" t="str">
        <f>出品票作成!$B$7</f>
        <v>選択</v>
      </c>
      <c r="O27">
        <f>参加申込書Ａ!$E$1</f>
        <v>0</v>
      </c>
      <c r="P27" t="str">
        <f>参加申込書Ａ!$B$6</f>
        <v>選択してください</v>
      </c>
      <c r="Q27" t="str">
        <f>参加申込書Ａ!$B$9</f>
        <v>自動入力（上書入力可）</v>
      </c>
      <c r="R27" t="str">
        <f>参加申込書Ａ!$D$9</f>
        <v>自動入力（上書入力可）</v>
      </c>
      <c r="S27">
        <f>参加申込書Ａ!$B$8</f>
        <v>0</v>
      </c>
      <c r="T27">
        <f>参加申込書Ａ!$B$12</f>
        <v>0</v>
      </c>
      <c r="U27">
        <f>参加申込書Ａ!$C$12</f>
        <v>0</v>
      </c>
      <c r="V27">
        <f>参加申込書Ａ!$D$12</f>
        <v>0</v>
      </c>
      <c r="W27">
        <f>参加申込書Ａ!$B$13</f>
        <v>0</v>
      </c>
      <c r="X27">
        <f>参加申込書Ａ!$C$13</f>
        <v>0</v>
      </c>
      <c r="Y27">
        <f>参加申込書Ａ!$D$13</f>
        <v>0</v>
      </c>
      <c r="Z27">
        <f>参加申込書Ａ!$B$14</f>
        <v>0</v>
      </c>
      <c r="AA27">
        <f>参加申込書Ａ!$C$14</f>
        <v>0</v>
      </c>
      <c r="AB27">
        <f>参加申込書Ａ!$D$14</f>
        <v>0</v>
      </c>
    </row>
    <row r="28" spans="1:28">
      <c r="A28">
        <f>参加申込書Ｂ!A31</f>
        <v>0</v>
      </c>
      <c r="B28">
        <f>参加申込書Ｂ!B31</f>
        <v>0</v>
      </c>
      <c r="C28">
        <f>参加申込書Ｂ!C31</f>
        <v>0</v>
      </c>
      <c r="D28">
        <f>参加申込書Ｂ!D31</f>
        <v>0</v>
      </c>
      <c r="E28">
        <f>参加申込書Ｂ!E31</f>
        <v>0</v>
      </c>
      <c r="F28">
        <f>参加申込書Ｂ!F31</f>
        <v>0</v>
      </c>
      <c r="G28">
        <f>参加申込書Ｂ!G31</f>
        <v>0</v>
      </c>
      <c r="H28">
        <f>参加申込書Ｂ!H31</f>
        <v>0</v>
      </c>
      <c r="I28">
        <f>参加申込書Ｂ!I31</f>
        <v>0</v>
      </c>
      <c r="J28">
        <f>参加申込書Ｂ!J31</f>
        <v>0</v>
      </c>
      <c r="K28">
        <f>参加申込書Ｂ!K31</f>
        <v>0</v>
      </c>
      <c r="L28">
        <f>参加申込書Ｂ!L31</f>
        <v>0</v>
      </c>
      <c r="M28">
        <f>参加申込書Ｂ!M31</f>
        <v>0</v>
      </c>
      <c r="N28" t="str">
        <f>出品票作成!$B$7</f>
        <v>選択</v>
      </c>
      <c r="O28">
        <f>参加申込書Ａ!$E$1</f>
        <v>0</v>
      </c>
      <c r="P28" t="str">
        <f>参加申込書Ａ!$B$6</f>
        <v>選択してください</v>
      </c>
      <c r="Q28" t="str">
        <f>参加申込書Ａ!$B$9</f>
        <v>自動入力（上書入力可）</v>
      </c>
      <c r="R28" t="str">
        <f>参加申込書Ａ!$D$9</f>
        <v>自動入力（上書入力可）</v>
      </c>
      <c r="S28">
        <f>参加申込書Ａ!$B$8</f>
        <v>0</v>
      </c>
      <c r="T28">
        <f>参加申込書Ａ!$B$12</f>
        <v>0</v>
      </c>
      <c r="U28">
        <f>参加申込書Ａ!$C$12</f>
        <v>0</v>
      </c>
      <c r="V28">
        <f>参加申込書Ａ!$D$12</f>
        <v>0</v>
      </c>
      <c r="W28">
        <f>参加申込書Ａ!$B$13</f>
        <v>0</v>
      </c>
      <c r="X28">
        <f>参加申込書Ａ!$C$13</f>
        <v>0</v>
      </c>
      <c r="Y28">
        <f>参加申込書Ａ!$D$13</f>
        <v>0</v>
      </c>
      <c r="Z28">
        <f>参加申込書Ａ!$B$14</f>
        <v>0</v>
      </c>
      <c r="AA28">
        <f>参加申込書Ａ!$C$14</f>
        <v>0</v>
      </c>
      <c r="AB28">
        <f>参加申込書Ａ!$D$14</f>
        <v>0</v>
      </c>
    </row>
    <row r="29" spans="1:28">
      <c r="A29">
        <f>参加申込書Ｂ!A32</f>
        <v>0</v>
      </c>
      <c r="B29">
        <f>参加申込書Ｂ!B32</f>
        <v>0</v>
      </c>
      <c r="C29">
        <f>参加申込書Ｂ!C32</f>
        <v>0</v>
      </c>
      <c r="D29">
        <f>参加申込書Ｂ!D32</f>
        <v>0</v>
      </c>
      <c r="E29">
        <f>参加申込書Ｂ!E32</f>
        <v>0</v>
      </c>
      <c r="F29">
        <f>参加申込書Ｂ!F32</f>
        <v>0</v>
      </c>
      <c r="G29">
        <f>参加申込書Ｂ!G32</f>
        <v>0</v>
      </c>
      <c r="H29">
        <f>参加申込書Ｂ!H32</f>
        <v>0</v>
      </c>
      <c r="I29">
        <f>参加申込書Ｂ!I32</f>
        <v>0</v>
      </c>
      <c r="J29">
        <f>参加申込書Ｂ!J32</f>
        <v>0</v>
      </c>
      <c r="K29">
        <f>参加申込書Ｂ!K32</f>
        <v>0</v>
      </c>
      <c r="L29">
        <f>参加申込書Ｂ!L32</f>
        <v>0</v>
      </c>
      <c r="M29">
        <f>参加申込書Ｂ!M32</f>
        <v>0</v>
      </c>
      <c r="N29" t="str">
        <f>出品票作成!$B$7</f>
        <v>選択</v>
      </c>
      <c r="O29">
        <f>参加申込書Ａ!$E$1</f>
        <v>0</v>
      </c>
      <c r="P29" t="str">
        <f>参加申込書Ａ!$B$6</f>
        <v>選択してください</v>
      </c>
      <c r="Q29" t="str">
        <f>参加申込書Ａ!$B$9</f>
        <v>自動入力（上書入力可）</v>
      </c>
      <c r="R29" t="str">
        <f>参加申込書Ａ!$D$9</f>
        <v>自動入力（上書入力可）</v>
      </c>
      <c r="S29">
        <f>参加申込書Ａ!$B$8</f>
        <v>0</v>
      </c>
      <c r="T29">
        <f>参加申込書Ａ!$B$12</f>
        <v>0</v>
      </c>
      <c r="U29">
        <f>参加申込書Ａ!$C$12</f>
        <v>0</v>
      </c>
      <c r="V29">
        <f>参加申込書Ａ!$D$12</f>
        <v>0</v>
      </c>
      <c r="W29">
        <f>参加申込書Ａ!$B$13</f>
        <v>0</v>
      </c>
      <c r="X29">
        <f>参加申込書Ａ!$C$13</f>
        <v>0</v>
      </c>
      <c r="Y29">
        <f>参加申込書Ａ!$D$13</f>
        <v>0</v>
      </c>
      <c r="Z29">
        <f>参加申込書Ａ!$B$14</f>
        <v>0</v>
      </c>
      <c r="AA29">
        <f>参加申込書Ａ!$C$14</f>
        <v>0</v>
      </c>
      <c r="AB29">
        <f>参加申込書Ａ!$D$14</f>
        <v>0</v>
      </c>
    </row>
    <row r="30" spans="1:28">
      <c r="A30">
        <f>参加申込書Ｂ!A33</f>
        <v>0</v>
      </c>
      <c r="B30">
        <f>参加申込書Ｂ!B33</f>
        <v>0</v>
      </c>
      <c r="C30">
        <f>参加申込書Ｂ!C33</f>
        <v>0</v>
      </c>
      <c r="D30">
        <f>参加申込書Ｂ!D33</f>
        <v>0</v>
      </c>
      <c r="E30">
        <f>参加申込書Ｂ!E33</f>
        <v>0</v>
      </c>
      <c r="F30">
        <f>参加申込書Ｂ!F33</f>
        <v>0</v>
      </c>
      <c r="G30">
        <f>参加申込書Ｂ!G33</f>
        <v>0</v>
      </c>
      <c r="H30">
        <f>参加申込書Ｂ!H33</f>
        <v>0</v>
      </c>
      <c r="I30">
        <f>参加申込書Ｂ!I33</f>
        <v>0</v>
      </c>
      <c r="J30">
        <f>参加申込書Ｂ!J33</f>
        <v>0</v>
      </c>
      <c r="K30">
        <f>参加申込書Ｂ!K33</f>
        <v>0</v>
      </c>
      <c r="L30">
        <f>参加申込書Ｂ!L33</f>
        <v>0</v>
      </c>
      <c r="M30">
        <f>参加申込書Ｂ!M33</f>
        <v>0</v>
      </c>
      <c r="N30" t="str">
        <f>出品票作成!$B$7</f>
        <v>選択</v>
      </c>
      <c r="O30">
        <f>参加申込書Ａ!$E$1</f>
        <v>0</v>
      </c>
      <c r="P30" t="str">
        <f>参加申込書Ａ!$B$6</f>
        <v>選択してください</v>
      </c>
      <c r="Q30" t="str">
        <f>参加申込書Ａ!$B$9</f>
        <v>自動入力（上書入力可）</v>
      </c>
      <c r="R30" t="str">
        <f>参加申込書Ａ!$D$9</f>
        <v>自動入力（上書入力可）</v>
      </c>
      <c r="S30">
        <f>参加申込書Ａ!$B$8</f>
        <v>0</v>
      </c>
      <c r="T30">
        <f>参加申込書Ａ!$B$12</f>
        <v>0</v>
      </c>
      <c r="U30">
        <f>参加申込書Ａ!$C$12</f>
        <v>0</v>
      </c>
      <c r="V30">
        <f>参加申込書Ａ!$D$12</f>
        <v>0</v>
      </c>
      <c r="W30">
        <f>参加申込書Ａ!$B$13</f>
        <v>0</v>
      </c>
      <c r="X30">
        <f>参加申込書Ａ!$C$13</f>
        <v>0</v>
      </c>
      <c r="Y30">
        <f>参加申込書Ａ!$D$13</f>
        <v>0</v>
      </c>
      <c r="Z30">
        <f>参加申込書Ａ!$B$14</f>
        <v>0</v>
      </c>
      <c r="AA30">
        <f>参加申込書Ａ!$C$14</f>
        <v>0</v>
      </c>
      <c r="AB30">
        <f>参加申込書Ａ!$D$14</f>
        <v>0</v>
      </c>
    </row>
  </sheetData>
  <sheetProtection sheet="1" objects="1" scenarios="1"/>
  <phoneticPr fontId="3"/>
  <pageMargins left="0.75" right="0.75" top="1" bottom="1" header="0.3" footer="0.3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記入上の注意</vt:lpstr>
      <vt:lpstr>参加申込書Ａ</vt:lpstr>
      <vt:lpstr>参加申込書Ｂ</vt:lpstr>
      <vt:lpstr>出品票作成</vt:lpstr>
      <vt:lpstr>出品票</vt:lpstr>
      <vt:lpstr>学校情報</vt:lpstr>
      <vt:lpstr>全種別</vt:lpstr>
      <vt:lpstr>summary</vt:lpstr>
      <vt:lpstr>記入上の注意!Print_Area</vt:lpstr>
      <vt:lpstr>参加申込書Ａ!Print_Area</vt:lpstr>
      <vt:lpstr>出品票!Print_Area</vt:lpstr>
    </vt:vector>
  </TitlesOfParts>
  <Company>京都府立宮津高等学校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和正;上原 悠介</dc:creator>
  <cp:lastModifiedBy>上原　悠介</cp:lastModifiedBy>
  <cp:lastPrinted>2020-05-12T10:42:16Z</cp:lastPrinted>
  <dcterms:created xsi:type="dcterms:W3CDTF">2011-05-09T08:38:11Z</dcterms:created>
  <dcterms:modified xsi:type="dcterms:W3CDTF">2020-06-19T05:36:57Z</dcterms:modified>
</cp:coreProperties>
</file>